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llegato" sheetId="1" r:id="rId1"/>
  </sheets>
  <definedNames>
    <definedName name="_xlnm.Print_Area" localSheetId="0">'allegato'!$A$1:$J$25</definedName>
  </definedNames>
  <calcPr fullCalcOnLoad="1"/>
</workbook>
</file>

<file path=xl/sharedStrings.xml><?xml version="1.0" encoding="utf-8"?>
<sst xmlns="http://schemas.openxmlformats.org/spreadsheetml/2006/main" count="26" uniqueCount="21">
  <si>
    <t>STANZIAMENTO DA RIPARTIRE</t>
  </si>
  <si>
    <t>PERCENTUALE DI RIPARTO</t>
  </si>
  <si>
    <t>IMPORTO CONTRIBUTO</t>
  </si>
  <si>
    <t>N.</t>
  </si>
  <si>
    <t>ANAGRAFICA</t>
  </si>
  <si>
    <t>Fin Sardegna Cagliari</t>
  </si>
  <si>
    <t>Artigianfidi Nuoro</t>
  </si>
  <si>
    <t xml:space="preserve"> </t>
  </si>
  <si>
    <t>COOPERATIVE E CONSORZI DI GARANZIA FIDI</t>
  </si>
  <si>
    <t>FINANZIAMENTI GARANTITI EFFETTIVAMENTE EROGATI</t>
  </si>
  <si>
    <t>Cooperativa di Garanzia degli Artigiani e delle Piccole Imprese Sassari</t>
  </si>
  <si>
    <t xml:space="preserve"> TOTALI</t>
  </si>
  <si>
    <t>Co.fin sarda Soc. Coop. Nuoro</t>
  </si>
  <si>
    <t>Fidarti Cagliari</t>
  </si>
  <si>
    <t>NUMERO SOCI</t>
  </si>
  <si>
    <t>CALCOLO EROG. SU FINANZIAMENTI GARANTITI EFFETT. EROGATI (B)</t>
  </si>
  <si>
    <t>CALCOLO EROGAZIONI SU  SOCI EFFETT. GARANTITI (A)</t>
  </si>
  <si>
    <t>Finart Coop. Art. garanzia arl Sassari</t>
  </si>
  <si>
    <t>RIPARTIZIONE ESERCIZIO 2008</t>
  </si>
  <si>
    <t>TOTALE DA EROGARE (A + B)</t>
  </si>
  <si>
    <t>REGIONE AUTONOMA DELLA SARDEGNA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</si>
</sst>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%"/>
    <numFmt numFmtId="171" formatCode="0.0000"/>
    <numFmt numFmtId="172" formatCode="0.0000000"/>
    <numFmt numFmtId="173" formatCode="00000"/>
    <numFmt numFmtId="174" formatCode="_-* #,##0.0000_-;\-* #,##0.0000_-;_-* &quot;-&quot;????_-;_-@_-"/>
    <numFmt numFmtId="175" formatCode="#,##0_ ;\-#,##0\ "/>
    <numFmt numFmtId="176" formatCode="#,##0.00_ ;\-#,##0.00\ "/>
    <numFmt numFmtId="177" formatCode="_-[$€]\ * #,##0.00_-;\-[$€]\ * #,##0.00_-;_-[$€]\ * &quot;-&quot;??_-;_-@_-"/>
    <numFmt numFmtId="178" formatCode="_-* #,##0.00\ [$€-1]_-;\-* #,##0.00\ [$€-1]_-;_-* &quot;-&quot;??\ [$€-1]_-;_-@_-"/>
    <numFmt numFmtId="179" formatCode="_-[$L.-410]\ * #,##0.00_-;\-[$L.-410]\ * #,##0.00_-;_-[$L.-410]\ * &quot;-&quot;??_-;_-@_-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  <numFmt numFmtId="184" formatCode="0.000000000"/>
    <numFmt numFmtId="185" formatCode="0.000000000%"/>
    <numFmt numFmtId="186" formatCode="_-&quot;€&quot;\ * #,##0.000000000_-;\-&quot;€&quot;\ * #,##0.000000000_-;_-&quot;€&quot;\ * &quot;-&quot;?????????_-;_-@_-"/>
    <numFmt numFmtId="187" formatCode="0.0000000000"/>
    <numFmt numFmtId="188" formatCode="0.0000000000_ ;\-0.0000000000\ "/>
    <numFmt numFmtId="189" formatCode="_-&quot;€&quot;\ * #,##0.0000000000_-;\-&quot;€&quot;\ * #,##0.0000000000_-;_-&quot;€&quot;\ * &quot;-&quot;??????????_-;_-@_-"/>
    <numFmt numFmtId="190" formatCode="0.0000000000%"/>
    <numFmt numFmtId="191" formatCode="[$€-2]\ #,##0.00"/>
    <numFmt numFmtId="192" formatCode="[$€-2]\ #,##0.0000000000"/>
    <numFmt numFmtId="193" formatCode="_-* #,##0.0000000000\ [$€-1]_-;\-* #,##0.0000000000\ [$€-1]_-;_-* &quot;-&quot;??????????\ [$€-1]_-;_-@_-"/>
    <numFmt numFmtId="194" formatCode="_-* #,##0.00\ [$€-1007]_-;\-* #,##0.00\ [$€-1007]_-;_-* &quot;-&quot;??\ [$€-1007]_-;_-@_-"/>
  </numFmts>
  <fonts count="2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Futura Std Book"/>
      <family val="2"/>
    </font>
    <font>
      <sz val="12"/>
      <name val="Futura Std Boo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177" fontId="0" fillId="0" borderId="0" applyFont="0" applyFill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41" fontId="1" fillId="0" borderId="0" xfId="45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49" fontId="1" fillId="0" borderId="0" xfId="45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4" fontId="1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4" fontId="1" fillId="24" borderId="11" xfId="42" applyNumberFormat="1" applyFont="1" applyFill="1" applyBorder="1" applyAlignment="1">
      <alignment vertical="center"/>
    </xf>
    <xf numFmtId="177" fontId="2" fillId="0" borderId="0" xfId="42" applyFont="1" applyBorder="1" applyAlignment="1">
      <alignment vertical="center" wrapText="1"/>
    </xf>
    <xf numFmtId="177" fontId="2" fillId="24" borderId="0" xfId="42" applyFont="1" applyFill="1" applyBorder="1" applyAlignment="1">
      <alignment horizontal="center" vertical="center"/>
    </xf>
    <xf numFmtId="49" fontId="1" fillId="0" borderId="11" xfId="45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9" fontId="2" fillId="0" borderId="13" xfId="45" applyNumberFormat="1" applyFont="1" applyBorder="1" applyAlignment="1">
      <alignment horizontal="center" vertical="center" wrapText="1"/>
    </xf>
    <xf numFmtId="177" fontId="2" fillId="24" borderId="14" xfId="42" applyFont="1" applyFill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177" fontId="2" fillId="0" borderId="19" xfId="42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49" fontId="2" fillId="0" borderId="0" xfId="45" applyNumberFormat="1" applyFont="1" applyBorder="1" applyAlignment="1">
      <alignment horizontal="center" vertical="center" wrapText="1"/>
    </xf>
    <xf numFmtId="49" fontId="1" fillId="0" borderId="0" xfId="45" applyNumberFormat="1" applyFont="1" applyBorder="1" applyAlignment="1">
      <alignment horizontal="center" vertical="center"/>
    </xf>
    <xf numFmtId="44" fontId="1" fillId="0" borderId="21" xfId="0" applyNumberFormat="1" applyFont="1" applyBorder="1" applyAlignment="1">
      <alignment horizontal="right" vertical="center" wrapText="1"/>
    </xf>
    <xf numFmtId="187" fontId="1" fillId="0" borderId="22" xfId="45" applyNumberFormat="1" applyFont="1" applyBorder="1" applyAlignment="1">
      <alignment horizontal="right" vertical="center"/>
    </xf>
    <xf numFmtId="0" fontId="1" fillId="0" borderId="23" xfId="0" applyFont="1" applyBorder="1" applyAlignment="1">
      <alignment vertical="center" wrapText="1"/>
    </xf>
    <xf numFmtId="44" fontId="1" fillId="0" borderId="24" xfId="0" applyNumberFormat="1" applyFont="1" applyBorder="1" applyAlignment="1">
      <alignment horizontal="right" vertical="center" wrapText="1"/>
    </xf>
    <xf numFmtId="0" fontId="6" fillId="0" borderId="25" xfId="0" applyFont="1" applyFill="1" applyBorder="1" applyAlignment="1">
      <alignment horizontal="left" vertical="center" wrapText="1"/>
    </xf>
    <xf numFmtId="44" fontId="1" fillId="0" borderId="0" xfId="42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88" fontId="1" fillId="24" borderId="0" xfId="42" applyNumberFormat="1" applyFont="1" applyFill="1" applyBorder="1" applyAlignment="1">
      <alignment vertical="center"/>
    </xf>
    <xf numFmtId="44" fontId="1" fillId="0" borderId="0" xfId="45" applyNumberFormat="1" applyFont="1" applyBorder="1" applyAlignment="1">
      <alignment horizontal="center" vertical="center"/>
    </xf>
    <xf numFmtId="44" fontId="1" fillId="24" borderId="0" xfId="42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9" fontId="2" fillId="0" borderId="0" xfId="0" applyNumberFormat="1" applyFont="1" applyBorder="1" applyAlignment="1">
      <alignment horizontal="center" vertical="center" wrapText="1"/>
    </xf>
    <xf numFmtId="44" fontId="1" fillId="0" borderId="0" xfId="0" applyNumberFormat="1" applyFont="1" applyBorder="1" applyAlignment="1">
      <alignment horizontal="right" vertical="center" wrapText="1"/>
    </xf>
    <xf numFmtId="187" fontId="1" fillId="0" borderId="0" xfId="45" applyNumberFormat="1" applyFont="1" applyBorder="1" applyAlignment="1">
      <alignment horizontal="right" vertical="center"/>
    </xf>
    <xf numFmtId="177" fontId="2" fillId="0" borderId="27" xfId="42" applyFont="1" applyBorder="1" applyAlignment="1">
      <alignment vertical="center" wrapText="1"/>
    </xf>
    <xf numFmtId="177" fontId="2" fillId="24" borderId="28" xfId="42" applyFont="1" applyFill="1" applyBorder="1" applyAlignment="1">
      <alignment horizontal="center" vertical="center"/>
    </xf>
    <xf numFmtId="44" fontId="1" fillId="0" borderId="20" xfId="42" applyNumberFormat="1" applyFont="1" applyFill="1" applyBorder="1" applyAlignment="1">
      <alignment vertical="center"/>
    </xf>
    <xf numFmtId="44" fontId="1" fillId="0" borderId="17" xfId="42" applyNumberFormat="1" applyFont="1" applyFill="1" applyBorder="1" applyAlignment="1">
      <alignment vertical="center"/>
    </xf>
    <xf numFmtId="177" fontId="2" fillId="0" borderId="15" xfId="42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187" fontId="1" fillId="0" borderId="23" xfId="45" applyNumberFormat="1" applyFont="1" applyBorder="1" applyAlignment="1">
      <alignment horizontal="center" vertical="center"/>
    </xf>
    <xf numFmtId="187" fontId="1" fillId="0" borderId="30" xfId="45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177" fontId="2" fillId="24" borderId="19" xfId="42" applyFont="1" applyFill="1" applyBorder="1" applyAlignment="1">
      <alignment horizontal="center" vertical="center"/>
    </xf>
    <xf numFmtId="187" fontId="6" fillId="0" borderId="30" xfId="0" applyNumberFormat="1" applyFont="1" applyFill="1" applyBorder="1" applyAlignment="1">
      <alignment horizontal="center" vertical="center" wrapText="1"/>
    </xf>
    <xf numFmtId="177" fontId="1" fillId="0" borderId="33" xfId="42" applyFont="1" applyFill="1" applyBorder="1" applyAlignment="1">
      <alignment vertical="center"/>
    </xf>
    <xf numFmtId="177" fontId="1" fillId="0" borderId="0" xfId="42" applyFont="1" applyFill="1" applyBorder="1" applyAlignment="1">
      <alignment vertical="center"/>
    </xf>
    <xf numFmtId="177" fontId="1" fillId="0" borderId="24" xfId="42" applyFont="1" applyBorder="1" applyAlignment="1">
      <alignment horizontal="right" vertical="center" wrapText="1"/>
    </xf>
    <xf numFmtId="188" fontId="2" fillId="24" borderId="0" xfId="42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77" fontId="1" fillId="0" borderId="0" xfId="42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77" fontId="1" fillId="0" borderId="0" xfId="42" applyFont="1" applyFill="1" applyBorder="1" applyAlignment="1">
      <alignment vertical="center" wrapText="1"/>
    </xf>
    <xf numFmtId="177" fontId="2" fillId="0" borderId="0" xfId="42" applyFont="1" applyFill="1" applyBorder="1" applyAlignment="1">
      <alignment vertical="center" wrapText="1"/>
    </xf>
    <xf numFmtId="177" fontId="2" fillId="0" borderId="0" xfId="42" applyFont="1" applyFill="1" applyBorder="1" applyAlignment="1">
      <alignment vertical="center"/>
    </xf>
    <xf numFmtId="41" fontId="2" fillId="0" borderId="0" xfId="45" applyFont="1" applyBorder="1" applyAlignment="1">
      <alignment horizontal="center" vertical="center"/>
    </xf>
    <xf numFmtId="0" fontId="2" fillId="0" borderId="19" xfId="42" applyNumberFormat="1" applyFont="1" applyBorder="1" applyAlignment="1">
      <alignment horizontal="center" vertical="center"/>
    </xf>
    <xf numFmtId="10" fontId="2" fillId="0" borderId="34" xfId="0" applyNumberFormat="1" applyFont="1" applyBorder="1" applyAlignment="1">
      <alignment horizontal="center" vertical="center" wrapText="1"/>
    </xf>
    <xf numFmtId="175" fontId="6" fillId="0" borderId="33" xfId="42" applyNumberFormat="1" applyFont="1" applyFill="1" applyBorder="1" applyAlignment="1">
      <alignment vertical="center"/>
    </xf>
    <xf numFmtId="175" fontId="6" fillId="0" borderId="0" xfId="42" applyNumberFormat="1" applyFont="1" applyFill="1" applyBorder="1" applyAlignment="1">
      <alignment vertical="center"/>
    </xf>
    <xf numFmtId="175" fontId="6" fillId="0" borderId="0" xfId="42" applyNumberFormat="1" applyFont="1" applyFill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0</xdr:row>
      <xdr:rowOff>85725</xdr:rowOff>
    </xdr:from>
    <xdr:to>
      <xdr:col>5</xdr:col>
      <xdr:colOff>57150</xdr:colOff>
      <xdr:row>2</xdr:row>
      <xdr:rowOff>161925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85725"/>
          <a:ext cx="600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0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6.7109375" style="6" customWidth="1"/>
    <col min="2" max="2" width="27.7109375" style="6" customWidth="1"/>
    <col min="3" max="5" width="16.7109375" style="6" customWidth="1"/>
    <col min="6" max="6" width="19.7109375" style="6" customWidth="1"/>
    <col min="7" max="7" width="16.7109375" style="6" customWidth="1"/>
    <col min="8" max="8" width="17.7109375" style="6" customWidth="1"/>
    <col min="9" max="9" width="20.7109375" style="6" customWidth="1"/>
    <col min="10" max="16384" width="9.140625" style="6" customWidth="1"/>
  </cols>
  <sheetData>
    <row r="3" spans="1:9" s="53" customFormat="1" ht="19.5" customHeight="1">
      <c r="A3" s="87"/>
      <c r="B3" s="87"/>
      <c r="C3" s="87"/>
      <c r="D3" s="87"/>
      <c r="E3" s="87"/>
      <c r="F3" s="87"/>
      <c r="G3" s="87"/>
      <c r="H3" s="87"/>
      <c r="I3" s="87"/>
    </row>
    <row r="4" spans="1:9" s="75" customFormat="1" ht="18.75" customHeight="1">
      <c r="A4" s="80" t="s">
        <v>20</v>
      </c>
      <c r="B4" s="80"/>
      <c r="C4" s="80"/>
      <c r="D4" s="80"/>
      <c r="E4" s="80"/>
      <c r="F4" s="80"/>
      <c r="G4" s="80"/>
      <c r="H4" s="80"/>
      <c r="I4" s="80"/>
    </row>
    <row r="6" spans="2:9" s="5" customFormat="1" ht="20.25">
      <c r="B6" s="82" t="s">
        <v>18</v>
      </c>
      <c r="C6" s="82"/>
      <c r="D6" s="82"/>
      <c r="E6" s="82"/>
      <c r="F6" s="82"/>
      <c r="G6" s="82"/>
      <c r="H6" s="82"/>
      <c r="I6" s="82"/>
    </row>
    <row r="7" spans="2:9" s="5" customFormat="1" ht="30.75" customHeight="1">
      <c r="B7" s="3"/>
      <c r="C7" s="3"/>
      <c r="D7" s="3"/>
      <c r="E7" s="3"/>
      <c r="F7" s="3"/>
      <c r="G7" s="3"/>
      <c r="H7" s="3"/>
      <c r="I7" s="3"/>
    </row>
    <row r="8" spans="2:8" ht="30.75" customHeight="1" thickBot="1">
      <c r="B8" s="3"/>
      <c r="C8" s="3"/>
      <c r="D8" s="3"/>
      <c r="E8" s="3"/>
      <c r="F8" s="3"/>
      <c r="G8" s="1"/>
      <c r="H8" s="2"/>
    </row>
    <row r="9" spans="1:9" ht="37.5" customHeight="1" thickBot="1" thickTop="1">
      <c r="A9" s="83" t="s">
        <v>4</v>
      </c>
      <c r="B9" s="84"/>
      <c r="C9" s="77" t="s">
        <v>16</v>
      </c>
      <c r="D9" s="78"/>
      <c r="E9" s="79"/>
      <c r="F9" s="77" t="s">
        <v>15</v>
      </c>
      <c r="G9" s="78"/>
      <c r="H9" s="79"/>
      <c r="I9" s="85" t="s">
        <v>19</v>
      </c>
    </row>
    <row r="10" spans="1:9" ht="51.75" thickBot="1">
      <c r="A10" s="20" t="s">
        <v>3</v>
      </c>
      <c r="B10" s="4" t="s">
        <v>8</v>
      </c>
      <c r="C10" s="56" t="s">
        <v>14</v>
      </c>
      <c r="D10" s="50" t="s">
        <v>1</v>
      </c>
      <c r="E10" s="54" t="s">
        <v>2</v>
      </c>
      <c r="F10" s="23" t="s">
        <v>9</v>
      </c>
      <c r="G10" s="50" t="s">
        <v>1</v>
      </c>
      <c r="H10" s="4" t="s">
        <v>2</v>
      </c>
      <c r="I10" s="86"/>
    </row>
    <row r="11" spans="1:9" ht="24.75" customHeight="1">
      <c r="A11" s="21">
        <v>1</v>
      </c>
      <c r="B11" s="32" t="s">
        <v>5</v>
      </c>
      <c r="C11" s="72">
        <v>2581</v>
      </c>
      <c r="D11" s="51">
        <f>E21</f>
        <v>173.21016166281754</v>
      </c>
      <c r="E11" s="59">
        <f aca="true" t="shared" si="0" ref="E11:E16">C11*D11</f>
        <v>447055.4272517321</v>
      </c>
      <c r="F11" s="47">
        <v>256028430.39</v>
      </c>
      <c r="G11" s="51">
        <f>H21</f>
        <v>0.006934881674333327</v>
      </c>
      <c r="H11" s="12">
        <f aca="true" t="shared" si="1" ref="H11:H16">F11*G11</f>
        <v>1775526.870019937</v>
      </c>
      <c r="I11" s="12">
        <f aca="true" t="shared" si="2" ref="I11:I16">E11+H11</f>
        <v>2222582.297271669</v>
      </c>
    </row>
    <row r="12" spans="1:9" ht="24.75" customHeight="1">
      <c r="A12" s="21">
        <v>2</v>
      </c>
      <c r="B12" s="34" t="s">
        <v>10</v>
      </c>
      <c r="C12" s="73">
        <v>440</v>
      </c>
      <c r="D12" s="58">
        <f>E21</f>
        <v>173.21016166281754</v>
      </c>
      <c r="E12" s="60">
        <f t="shared" si="0"/>
        <v>76212.47113163972</v>
      </c>
      <c r="F12" s="48">
        <v>19762904.99</v>
      </c>
      <c r="G12" s="52">
        <f>H21</f>
        <v>0.006934881674333327</v>
      </c>
      <c r="H12" s="12">
        <f t="shared" si="1"/>
        <v>137053.40764674166</v>
      </c>
      <c r="I12" s="12">
        <f t="shared" si="2"/>
        <v>213265.8787783814</v>
      </c>
    </row>
    <row r="13" spans="1:9" ht="24.75" customHeight="1">
      <c r="A13" s="21">
        <v>3</v>
      </c>
      <c r="B13" s="34" t="s">
        <v>6</v>
      </c>
      <c r="C13" s="73">
        <v>218</v>
      </c>
      <c r="D13" s="58">
        <f>E21</f>
        <v>173.21016166281754</v>
      </c>
      <c r="E13" s="60">
        <f t="shared" si="0"/>
        <v>37759.815242494224</v>
      </c>
      <c r="F13" s="48">
        <v>7110280.32</v>
      </c>
      <c r="G13" s="52">
        <f>H21</f>
        <v>0.006934881674333327</v>
      </c>
      <c r="H13" s="12">
        <f t="shared" si="1"/>
        <v>49308.95269054091</v>
      </c>
      <c r="I13" s="12">
        <f t="shared" si="2"/>
        <v>87068.76793303512</v>
      </c>
    </row>
    <row r="14" spans="1:9" ht="24.75" customHeight="1">
      <c r="A14" s="21">
        <v>4</v>
      </c>
      <c r="B14" s="35" t="s">
        <v>12</v>
      </c>
      <c r="C14" s="73">
        <v>436</v>
      </c>
      <c r="D14" s="58">
        <f>E21</f>
        <v>173.21016166281754</v>
      </c>
      <c r="E14" s="60">
        <f t="shared" si="0"/>
        <v>75519.63048498845</v>
      </c>
      <c r="F14" s="48">
        <v>14397739.98</v>
      </c>
      <c r="G14" s="52">
        <f>H21</f>
        <v>0.006934881674333327</v>
      </c>
      <c r="H14" s="12">
        <f t="shared" si="1"/>
        <v>99846.6231391183</v>
      </c>
      <c r="I14" s="12">
        <f t="shared" si="2"/>
        <v>175366.25362410676</v>
      </c>
    </row>
    <row r="15" spans="1:9" ht="24.75" customHeight="1">
      <c r="A15" s="21">
        <v>5</v>
      </c>
      <c r="B15" s="35" t="s">
        <v>13</v>
      </c>
      <c r="C15" s="74">
        <v>205</v>
      </c>
      <c r="D15" s="58">
        <f>E21</f>
        <v>173.21016166281754</v>
      </c>
      <c r="E15" s="60">
        <f t="shared" si="0"/>
        <v>35508.0831408776</v>
      </c>
      <c r="F15" s="48">
        <v>11095970.37</v>
      </c>
      <c r="G15" s="52">
        <f>H21</f>
        <v>0.006934881674333327</v>
      </c>
      <c r="H15" s="12">
        <f t="shared" si="1"/>
        <v>76949.24157785859</v>
      </c>
      <c r="I15" s="12">
        <f t="shared" si="2"/>
        <v>112457.32471873618</v>
      </c>
    </row>
    <row r="16" spans="1:9" ht="24.75" customHeight="1" thickBot="1">
      <c r="A16" s="21">
        <v>6</v>
      </c>
      <c r="B16" s="34" t="s">
        <v>17</v>
      </c>
      <c r="C16" s="74">
        <v>450</v>
      </c>
      <c r="D16" s="58">
        <f>E21</f>
        <v>173.21016166281754</v>
      </c>
      <c r="E16" s="60">
        <f t="shared" si="0"/>
        <v>77944.57274826789</v>
      </c>
      <c r="F16" s="48">
        <v>16051449.78</v>
      </c>
      <c r="G16" s="52">
        <f>H21</f>
        <v>0.006934881674333327</v>
      </c>
      <c r="H16" s="12">
        <f t="shared" si="1"/>
        <v>111314.90492580371</v>
      </c>
      <c r="I16" s="12">
        <f t="shared" si="2"/>
        <v>189259.47767407162</v>
      </c>
    </row>
    <row r="17" spans="1:9" ht="27.75" customHeight="1" thickBot="1">
      <c r="A17" s="19"/>
      <c r="B17" s="22" t="s">
        <v>11</v>
      </c>
      <c r="C17" s="70">
        <f>C11+C12+C13+C14+C15+C16</f>
        <v>4330</v>
      </c>
      <c r="D17" s="55"/>
      <c r="E17" s="24">
        <f>SUM(E11:E16)</f>
        <v>749999.9999999999</v>
      </c>
      <c r="F17" s="49">
        <f>SUM(F11:F16)</f>
        <v>324446775.83</v>
      </c>
      <c r="G17" s="57"/>
      <c r="H17" s="18">
        <f>H11+H12+H13+H14+H15+H16</f>
        <v>2250000</v>
      </c>
      <c r="I17" s="18">
        <f>I11+I12+I13+I14+I16+I15</f>
        <v>3000000</v>
      </c>
    </row>
    <row r="18" spans="2:9" ht="38.25" customHeight="1" thickBot="1" thickTop="1">
      <c r="B18" s="9"/>
      <c r="C18" s="45"/>
      <c r="D18" s="14"/>
      <c r="E18" s="46"/>
      <c r="F18" s="45"/>
      <c r="G18" s="14"/>
      <c r="H18" s="46"/>
      <c r="I18" s="14"/>
    </row>
    <row r="19" spans="3:8" ht="30" customHeight="1" thickBot="1" thickTop="1">
      <c r="C19" s="16" t="s">
        <v>0</v>
      </c>
      <c r="D19" s="71">
        <v>0.25</v>
      </c>
      <c r="E19" s="17" t="s">
        <v>1</v>
      </c>
      <c r="F19" s="16" t="s">
        <v>0</v>
      </c>
      <c r="G19" s="71">
        <v>0.75</v>
      </c>
      <c r="H19" s="17" t="s">
        <v>1</v>
      </c>
    </row>
    <row r="20" spans="3:9" ht="15.75" customHeight="1">
      <c r="C20" s="25"/>
      <c r="D20" s="30"/>
      <c r="E20" s="15"/>
      <c r="F20" s="25"/>
      <c r="G20" s="30"/>
      <c r="H20" s="15"/>
      <c r="I20" s="11"/>
    </row>
    <row r="21" spans="2:9" ht="24.75" customHeight="1" thickBot="1">
      <c r="B21" s="6" t="s">
        <v>7</v>
      </c>
      <c r="C21" s="28">
        <v>3000000</v>
      </c>
      <c r="D21" s="31">
        <f>(C21*25)/100</f>
        <v>750000</v>
      </c>
      <c r="E21" s="29">
        <f>D21/C17</f>
        <v>173.21016166281754</v>
      </c>
      <c r="F21" s="28">
        <v>3000000</v>
      </c>
      <c r="G21" s="61">
        <f>(F21*75)/100</f>
        <v>2250000</v>
      </c>
      <c r="H21" s="29">
        <f>G21/F17</f>
        <v>0.006934881674333327</v>
      </c>
      <c r="I21" s="10"/>
    </row>
    <row r="22" spans="2:8" ht="12.75" customHeight="1" thickTop="1">
      <c r="B22" s="7"/>
      <c r="C22" s="7"/>
      <c r="D22" s="7"/>
      <c r="E22" s="8"/>
      <c r="F22" s="8"/>
      <c r="H22" s="10"/>
    </row>
    <row r="23" spans="1:8" ht="12.75" customHeight="1">
      <c r="A23" s="76"/>
      <c r="B23" s="76"/>
      <c r="C23" s="36"/>
      <c r="D23" s="36"/>
      <c r="E23" s="36"/>
      <c r="F23" s="9"/>
      <c r="G23" s="9"/>
      <c r="H23" s="69"/>
    </row>
    <row r="24" spans="1:8" ht="24.75" customHeight="1">
      <c r="A24" s="76"/>
      <c r="B24" s="76"/>
      <c r="C24" s="81"/>
      <c r="D24" s="81"/>
      <c r="E24" s="81"/>
      <c r="F24" s="81"/>
      <c r="G24" s="37"/>
      <c r="H24" s="37"/>
    </row>
    <row r="25" spans="1:8" ht="24.75" customHeight="1">
      <c r="A25" s="36"/>
      <c r="B25" s="37"/>
      <c r="C25" s="81"/>
      <c r="D25" s="81"/>
      <c r="E25" s="81"/>
      <c r="F25" s="81"/>
      <c r="G25" s="39"/>
      <c r="H25" s="39"/>
    </row>
    <row r="26" spans="1:8" ht="24.75" customHeight="1">
      <c r="A26" s="36"/>
      <c r="B26" s="63"/>
      <c r="C26" s="40"/>
      <c r="D26" s="64"/>
      <c r="E26" s="33"/>
      <c r="F26" s="62"/>
      <c r="G26" s="39"/>
      <c r="H26" s="39"/>
    </row>
    <row r="27" spans="1:8" ht="24.75" customHeight="1">
      <c r="A27" s="36"/>
      <c r="B27" s="65"/>
      <c r="C27" s="40"/>
      <c r="D27" s="66"/>
      <c r="E27" s="33"/>
      <c r="F27" s="62"/>
      <c r="G27" s="39"/>
      <c r="H27" s="39"/>
    </row>
    <row r="28" spans="1:8" ht="24.75" customHeight="1">
      <c r="A28" s="36"/>
      <c r="B28" s="65"/>
      <c r="C28" s="40"/>
      <c r="D28" s="66"/>
      <c r="E28" s="33"/>
      <c r="F28" s="62"/>
      <c r="G28" s="39"/>
      <c r="H28" s="39"/>
    </row>
    <row r="29" spans="1:8" ht="24.75" customHeight="1">
      <c r="A29" s="36"/>
      <c r="B29" s="41"/>
      <c r="C29" s="40"/>
      <c r="D29" s="66"/>
      <c r="E29" s="33"/>
      <c r="F29" s="62"/>
      <c r="G29" s="39"/>
      <c r="H29" s="39"/>
    </row>
    <row r="30" spans="1:8" ht="24.75" customHeight="1">
      <c r="A30" s="36"/>
      <c r="B30" s="65"/>
      <c r="C30" s="40"/>
      <c r="D30" s="66"/>
      <c r="E30" s="33"/>
      <c r="F30" s="62"/>
      <c r="G30" s="39"/>
      <c r="H30" s="39"/>
    </row>
    <row r="31" spans="2:8" ht="24.75" customHeight="1">
      <c r="B31" s="36"/>
      <c r="C31" s="14"/>
      <c r="D31" s="67"/>
      <c r="E31" s="68"/>
      <c r="F31" s="62"/>
      <c r="G31" s="39"/>
      <c r="H31" s="39"/>
    </row>
    <row r="32" spans="1:8" ht="12.75" customHeight="1">
      <c r="A32" s="36"/>
      <c r="B32" s="41"/>
      <c r="C32" s="41"/>
      <c r="D32" s="41"/>
      <c r="E32" s="33"/>
      <c r="F32" s="38"/>
      <c r="G32" s="39"/>
      <c r="H32" s="39"/>
    </row>
    <row r="33" spans="1:8" ht="12.75" customHeight="1">
      <c r="A33" s="36"/>
      <c r="B33" s="41"/>
      <c r="C33" s="41"/>
      <c r="D33" s="41"/>
      <c r="E33" s="33"/>
      <c r="F33" s="38"/>
      <c r="G33" s="39"/>
      <c r="H33" s="39"/>
    </row>
    <row r="34" spans="1:8" ht="12.75" customHeight="1">
      <c r="A34" s="36"/>
      <c r="B34" s="41"/>
      <c r="C34" s="41"/>
      <c r="D34" s="41"/>
      <c r="E34" s="33"/>
      <c r="F34" s="38"/>
      <c r="G34" s="39"/>
      <c r="H34" s="39"/>
    </row>
    <row r="35" spans="1:8" ht="12.75" customHeight="1">
      <c r="A35" s="36"/>
      <c r="B35" s="41"/>
      <c r="C35" s="41"/>
      <c r="D35" s="41"/>
      <c r="E35" s="33"/>
      <c r="F35" s="38"/>
      <c r="G35" s="39"/>
      <c r="H35" s="39"/>
    </row>
    <row r="36" spans="2:8" ht="12.75" customHeight="1">
      <c r="B36" s="36"/>
      <c r="C36" s="36"/>
      <c r="D36" s="36"/>
      <c r="E36" s="13"/>
      <c r="F36" s="13"/>
      <c r="G36" s="14"/>
      <c r="H36" s="14"/>
    </row>
    <row r="37" spans="5:7" ht="12.75" customHeight="1">
      <c r="E37" s="13"/>
      <c r="F37" s="13"/>
      <c r="G37" s="14"/>
    </row>
    <row r="38" spans="5:7" ht="12.75" customHeight="1">
      <c r="E38" s="37"/>
      <c r="F38" s="42"/>
      <c r="G38" s="26"/>
    </row>
    <row r="39" spans="5:7" ht="12.75" customHeight="1">
      <c r="E39" s="7"/>
      <c r="F39" s="7"/>
      <c r="G39" s="27"/>
    </row>
    <row r="40" spans="5:7" ht="12.75" customHeight="1">
      <c r="E40" s="43"/>
      <c r="F40" s="43"/>
      <c r="G40" s="44"/>
    </row>
    <row r="41" ht="12.75" customHeight="1"/>
  </sheetData>
  <sheetProtection/>
  <mergeCells count="13">
    <mergeCell ref="A3:I3"/>
    <mergeCell ref="F24:F25"/>
    <mergeCell ref="A24:B24"/>
    <mergeCell ref="C24:C25"/>
    <mergeCell ref="D24:D25"/>
    <mergeCell ref="E24:E25"/>
    <mergeCell ref="A23:B23"/>
    <mergeCell ref="F9:H9"/>
    <mergeCell ref="A4:I4"/>
    <mergeCell ref="C9:E9"/>
    <mergeCell ref="B6:I6"/>
    <mergeCell ref="A9:B9"/>
    <mergeCell ref="I9:I10"/>
  </mergeCells>
  <printOptions horizontalCentered="1" vertic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85" r:id="rId2"/>
  <headerFooter alignWithMargins="0">
    <oddHeader>&amp;R&amp;"Times New Roman,Grassetto"&amp;14ALLEGATO 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</dc:creator>
  <cp:keywords/>
  <dc:description/>
  <cp:lastModifiedBy>Onnis</cp:lastModifiedBy>
  <cp:lastPrinted>2008-12-02T12:16:49Z</cp:lastPrinted>
  <dcterms:created xsi:type="dcterms:W3CDTF">2001-11-14T15:52:31Z</dcterms:created>
  <dcterms:modified xsi:type="dcterms:W3CDTF">2008-12-02T12:21:31Z</dcterms:modified>
  <cp:category/>
  <cp:version/>
  <cp:contentType/>
  <cp:contentStatus/>
</cp:coreProperties>
</file>