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60" windowWidth="16380" windowHeight="813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D56" i="1"/>
  <c r="D36"/>
  <c r="D37"/>
  <c r="I37"/>
  <c r="D38"/>
  <c r="I38"/>
  <c r="D39"/>
  <c r="I39"/>
  <c r="D42"/>
  <c r="I42"/>
  <c r="D43"/>
  <c r="I43"/>
  <c r="D44"/>
  <c r="I44"/>
  <c r="D45"/>
  <c r="D46"/>
  <c r="I46"/>
  <c r="D50"/>
  <c r="I50"/>
  <c r="D51"/>
  <c r="D52"/>
  <c r="D55"/>
  <c r="D59"/>
  <c r="I59"/>
  <c r="D60"/>
  <c r="D61"/>
  <c r="D62"/>
  <c r="I64"/>
  <c r="D65"/>
  <c r="D66"/>
  <c r="D67"/>
  <c r="J76"/>
  <c r="J77"/>
  <c r="J78"/>
  <c r="J79"/>
  <c r="J80"/>
  <c r="J81"/>
  <c r="J83"/>
  <c r="J84"/>
  <c r="J85"/>
  <c r="J86"/>
  <c r="J87"/>
  <c r="J88"/>
  <c r="J89"/>
  <c r="J90"/>
  <c r="J91"/>
  <c r="J95"/>
  <c r="J96"/>
  <c r="J103"/>
  <c r="J104"/>
  <c r="J105"/>
  <c r="J106"/>
  <c r="J107"/>
  <c r="J108"/>
  <c r="J109"/>
  <c r="J110"/>
  <c r="J111"/>
  <c r="J112"/>
  <c r="J126"/>
  <c r="J127"/>
  <c r="J129"/>
  <c r="J130"/>
  <c r="J131"/>
  <c r="J132"/>
  <c r="J133"/>
  <c r="J134"/>
  <c r="J136"/>
  <c r="J137"/>
  <c r="J138"/>
  <c r="J139"/>
  <c r="J140"/>
  <c r="J141"/>
  <c r="J142"/>
  <c r="J145"/>
  <c r="J146"/>
  <c r="J147"/>
  <c r="J148"/>
  <c r="J149"/>
  <c r="J150"/>
  <c r="J151"/>
  <c r="J152"/>
  <c r="J153"/>
  <c r="J154"/>
  <c r="J155"/>
  <c r="J157"/>
  <c r="J158"/>
  <c r="J167"/>
  <c r="J168"/>
  <c r="J169"/>
  <c r="J170"/>
  <c r="J171"/>
  <c r="J172"/>
  <c r="J173"/>
  <c r="J174"/>
  <c r="I160" l="1"/>
  <c r="I25" s="1"/>
  <c r="I22"/>
  <c r="I114"/>
  <c r="I24" s="1"/>
  <c r="I98"/>
  <c r="I23" s="1"/>
  <c r="I176"/>
  <c r="I26" s="1"/>
  <c r="I27" l="1"/>
</calcChain>
</file>

<file path=xl/sharedStrings.xml><?xml version="1.0" encoding="utf-8"?>
<sst xmlns="http://schemas.openxmlformats.org/spreadsheetml/2006/main" count="289" uniqueCount="231">
  <si>
    <t>ASL</t>
  </si>
  <si>
    <t>finalità compilazione della lista di riscontro</t>
  </si>
  <si>
    <t>Ispezione /verifica del</t>
  </si>
  <si>
    <t>ispezione</t>
  </si>
  <si>
    <t>calcolo livello di rischio</t>
  </si>
  <si>
    <t>PERSONALE CHE HA EFFETTUATO IL CONTROLLO UFFICIALE</t>
  </si>
  <si>
    <t>DATI ANAGRAFICI DELL'ALLEVAMENTO</t>
  </si>
  <si>
    <t>Ragione sociale:</t>
  </si>
  <si>
    <t>Legale rappresentante:</t>
  </si>
  <si>
    <t>Cod. fiscale:</t>
  </si>
  <si>
    <t>Sede allevamento</t>
  </si>
  <si>
    <t>Comune di:</t>
  </si>
  <si>
    <t>località:</t>
  </si>
  <si>
    <t>n. codice aziendale:</t>
  </si>
  <si>
    <t>Parziale dati generali</t>
  </si>
  <si>
    <t>Parziale requisiti generali igiene</t>
  </si>
  <si>
    <t>Parziale requisiti specifici</t>
  </si>
  <si>
    <t>Parziale produzione latte alta qualità</t>
  </si>
  <si>
    <t>Totale generale</t>
  </si>
  <si>
    <t>SEZIONE 1 - DATI E CARATTERISTICHE GENERALI DELL'ALLEVAMENTO</t>
  </si>
  <si>
    <t>Tipologia allevamento</t>
  </si>
  <si>
    <t>precedenti non conformità igiene latte</t>
  </si>
  <si>
    <t>Specie animali e numero capi allevati</t>
  </si>
  <si>
    <t>n. capi allevati &gt; 50</t>
  </si>
  <si>
    <t>n. capi allevati &gt; 500</t>
  </si>
  <si>
    <t xml:space="preserve"> </t>
  </si>
  <si>
    <t>SEZIONE 2. REQUISITI GENERALI IN MATERIA DI IGIENE PER LA PRODUZIONE PRIMARIA E LE OPERAZIONI ASSOCIATE</t>
  </si>
  <si>
    <t>Punto da verificare</t>
  </si>
  <si>
    <t>Riferimenti cogenti</t>
  </si>
  <si>
    <t>Valutazione</t>
  </si>
  <si>
    <t>note</t>
  </si>
  <si>
    <t>Che cosa valutare?</t>
  </si>
  <si>
    <t>Come?</t>
  </si>
  <si>
    <t>C</t>
  </si>
  <si>
    <t>NC</t>
  </si>
  <si>
    <t>NA/NV</t>
  </si>
  <si>
    <t xml:space="preserve">Condizioni igieniche impianti (muri, pareti, soffitti) e attrez.  di allevamento e delle pertinenze </t>
  </si>
  <si>
    <r>
      <t xml:space="preserve">Gli impianti utilizzati per l'allevamento (pavimenti, pareti, soffitti e aperture delle stalle e delle pertinenze) sono mantenuti adeguatamente puliti e, </t>
    </r>
    <r>
      <rPr>
        <b/>
        <sz val="8"/>
        <color indexed="8"/>
        <rFont val="Arial"/>
        <family val="2"/>
        <charset val="1"/>
      </rPr>
      <t>se del caso,</t>
    </r>
    <r>
      <rPr>
        <sz val="8"/>
        <color indexed="8"/>
        <rFont val="Arial"/>
        <family val="2"/>
        <charset val="1"/>
      </rPr>
      <t xml:space="preserve"> disinfettati in modo adeguato</t>
    </r>
  </si>
  <si>
    <t>Reg 852: art 4, comma 1           all. I, parte A, punto 4, lett. a)</t>
  </si>
  <si>
    <r>
      <t xml:space="preserve">Le attrezzature utilizzate per l'allevamento (distributori alimenti, mangiatoie, silos, carro silos,  mungitrici, contenitori, gabbie, ecc.) sono tenuti puliti e, </t>
    </r>
    <r>
      <rPr>
        <b/>
        <sz val="8"/>
        <color indexed="8"/>
        <rFont val="Arial"/>
        <family val="2"/>
        <charset val="1"/>
      </rPr>
      <t>ove necessario,</t>
    </r>
    <r>
      <rPr>
        <sz val="8"/>
        <color indexed="8"/>
        <rFont val="Arial"/>
        <family val="2"/>
        <charset val="1"/>
      </rPr>
      <t xml:space="preserve"> disinfettai in modo adeguato</t>
    </r>
  </si>
  <si>
    <t>Reg 852: art 4, comma 1           all. I, parte A, punto 4, lett. b)</t>
  </si>
  <si>
    <t>Condizioni di pulizia degli animali</t>
  </si>
  <si>
    <r>
      <t>Per quanto possibile,</t>
    </r>
    <r>
      <rPr>
        <sz val="8"/>
        <color indexed="8"/>
        <rFont val="Arial"/>
        <family val="2"/>
        <charset val="1"/>
      </rPr>
      <t xml:space="preserve"> è assicurata la pulizia degli animali inviati al macello e, ove necessario, la pulizia degli animali da produzione</t>
    </r>
  </si>
  <si>
    <t>Reg 852: art 4, comma 1           all. I, parte A, punto 4, lett. c)</t>
  </si>
  <si>
    <t>Caratteristiche dell'acqua utilizzata in allevamento</t>
  </si>
  <si>
    <r>
      <t xml:space="preserve">Nell'allevamento, </t>
    </r>
    <r>
      <rPr>
        <b/>
        <sz val="8"/>
        <color indexed="8"/>
        <rFont val="Arial"/>
        <family val="2"/>
        <charset val="1"/>
      </rPr>
      <t>ove necessario,</t>
    </r>
    <r>
      <rPr>
        <sz val="8"/>
        <color indexed="8"/>
        <rFont val="Arial"/>
        <family val="2"/>
        <charset val="1"/>
      </rPr>
      <t xml:space="preserve"> viene utilizzata acqua potabile, o acqua pulita in modo da prevenire le contaminazioni</t>
    </r>
  </si>
  <si>
    <t>Reg 852: art 4, comma 1           all. I, parte A, punto 4, lett. d)</t>
  </si>
  <si>
    <t xml:space="preserve">Igiene e formazione del personale </t>
  </si>
  <si>
    <t>Il personale addetto alla manipolazione dei prodotti alimentari è in buona salute</t>
  </si>
  <si>
    <t>Reg 852: art 4, comma 1           all. I, parte A, punto 4, lett. e)</t>
  </si>
  <si>
    <t>Il personale addetto alla manipolazione dei prodotti alimentari ha seguito una formazione sui rischi sanitari</t>
  </si>
  <si>
    <r>
      <t>Per quanto possibile</t>
    </r>
    <r>
      <rPr>
        <sz val="8"/>
        <color indexed="8"/>
        <rFont val="Arial"/>
        <family val="2"/>
        <charset val="1"/>
      </rPr>
      <t xml:space="preserve">, viene evitata la contaminazione  da parte di animali e insetti nocivi attraverso:  </t>
    </r>
  </si>
  <si>
    <t>Reg 852: art 4, comma 1           all. I, parte A, punto 4, lett. f)</t>
  </si>
  <si>
    <t xml:space="preserve"> - sistemi di protezione contro insetti, roditori, volatili</t>
  </si>
  <si>
    <t xml:space="preserve"> - la conduzione della lotta contro insetti, roditori e volatili (esche, trappole, disinfestazioni ecc.).</t>
  </si>
  <si>
    <r>
      <t>Gestione dei rifiuti e delle sost. peric. (</t>
    </r>
    <r>
      <rPr>
        <sz val="8"/>
        <color indexed="8"/>
        <rFont val="Arial"/>
        <family val="2"/>
        <charset val="1"/>
      </rPr>
      <t>olii esausti, lubrif., vernici, deterg. e disinfet., ecc.)</t>
    </r>
  </si>
  <si>
    <r>
      <t xml:space="preserve">I rifiuti e le sostanze pericolose vengono immagazzinati e gestiti in modo adeguato da evitare la contaminazione </t>
    </r>
    <r>
      <rPr>
        <i/>
        <sz val="8"/>
        <color indexed="8"/>
        <rFont val="Arial"/>
        <family val="2"/>
        <charset val="1"/>
      </rPr>
      <t>(n.b. sia all'interno che all'esterno dei locali di ricovero degli animali e delle pertinenze e nei pascoli)</t>
    </r>
  </si>
  <si>
    <t>Reg 852: art 4, comma 1           all. I, parte A, punto 4, lett. g)</t>
  </si>
  <si>
    <t>Prevenzione introduzione e propagazione malattie</t>
  </si>
  <si>
    <t>Viene prevenuta l'introduzione e la propagazione di malattie contagiose trasmissibili all'uomo con gli alimenti adottando misure precauzionali al momento  dell'introduzione di nuovi animali</t>
  </si>
  <si>
    <t xml:space="preserve">Reg 852: art 4, comma 1           all. I, parte A, punto 4, lett. g h)                                    </t>
  </si>
  <si>
    <t xml:space="preserve">il quesito riguarda eventuali misure di quarantena adottate </t>
  </si>
  <si>
    <t>Nell'allevamento sono adottate le misure per prevenire la contaminazione degli animali dall'aria (strutture e sistemi di areazione naturale e artificiale adeguata)</t>
  </si>
  <si>
    <t>Reg 852: art 4, comma 1           all. I, parte A, punto 3, lett. a)</t>
  </si>
  <si>
    <t>solo per gli allevamenti confinati</t>
  </si>
  <si>
    <t>Misure di controllo dalle contaminazioni dal suolo</t>
  </si>
  <si>
    <t>Nell'allevamento sono adottate le misure per prevenire la contaminazione dal suolo (gestione della lettiera, gestione dello stallatico, dei reflui aziendali con vasche di accumulo e/o concimaie per i materiali palabili e non palabili)</t>
  </si>
  <si>
    <r>
      <t>Se presenti,</t>
    </r>
    <r>
      <rPr>
        <sz val="8"/>
        <color indexed="8"/>
        <rFont val="Arial"/>
        <family val="2"/>
        <charset val="1"/>
      </rPr>
      <t xml:space="preserve"> la concimaia e/o la vasca di accumulo sono di dimensioni idonee e costruite in modo da impedire la dispersione di eventuali liquami e dotate di pozzetto di raccolta dei liquami.</t>
    </r>
  </si>
  <si>
    <t>D.L.vo 152/99                            D.M. 07/04/06</t>
  </si>
  <si>
    <r>
      <t>Se valutabile,</t>
    </r>
    <r>
      <rPr>
        <sz val="8"/>
        <color indexed="8"/>
        <rFont val="Arial"/>
        <family val="2"/>
        <charset val="1"/>
      </rPr>
      <t xml:space="preserve"> l’applicazione al terreno per utilizzazione agronomica del letame maturo avviene nel rispetto delle buone pratiche agricole.</t>
    </r>
  </si>
  <si>
    <t>C.B.P.A.</t>
  </si>
  <si>
    <r>
      <t>Se valutabile,</t>
    </r>
    <r>
      <rPr>
        <sz val="8"/>
        <color indexed="8"/>
        <rFont val="Arial"/>
        <family val="2"/>
        <charset val="1"/>
      </rPr>
      <t xml:space="preserve"> vengono rispettati i termini di tempo (3 settimane) fra lo spargimento di liquami e l'uso delle colture foraggere ai fini dello sfalcio e del pascolamento.</t>
    </r>
  </si>
  <si>
    <t>Misure di controllo dalle contaminazioni da fertilizzanti e dei fitosanitari e biocidi</t>
  </si>
  <si>
    <r>
      <t>Se valutabile</t>
    </r>
    <r>
      <rPr>
        <sz val="8"/>
        <color indexed="8"/>
        <rFont val="Arial"/>
        <family val="2"/>
        <charset val="1"/>
      </rPr>
      <t xml:space="preserve">, nell'allevamento sono adottate misure per prevenire la contaminazione dai fertilizzanti e dai fitosanitari e biocidi </t>
    </r>
    <r>
      <rPr>
        <sz val="8"/>
        <color indexed="12"/>
        <rFont val="Arial"/>
        <family val="2"/>
        <charset val="1"/>
      </rPr>
      <t xml:space="preserve"> e rispetto</t>
    </r>
    <r>
      <rPr>
        <sz val="8"/>
        <color indexed="8"/>
        <rFont val="Arial"/>
        <family val="2"/>
        <charset val="1"/>
      </rPr>
      <t xml:space="preserve"> delle buone prassi agronomiche (settori d'impiego, giusti dosaggi ed epoche d'impiego, rispetto dei tempi di carenza, ecc.)]</t>
    </r>
  </si>
  <si>
    <t xml:space="preserve">Presenza di fonti di inquinamento nelle vicinanze </t>
  </si>
  <si>
    <t>Se sono presenti nelle vicinanze fonti di inquinamento (discariche, insediamenti industriali ecc) che possono arrecare danno alla salute degli animali attraverso fenomeni di inquinamento dell'ambiente e degli alimenti, vengono adottati tutti gli accorgimenti finalizzati a limitare la contaminazione diretta o indiretta degli animali e degli alimenti.</t>
  </si>
  <si>
    <t>parziale req. generali igiene</t>
  </si>
  <si>
    <t>SEZIONE 3. RINTRACCIABILITA'</t>
  </si>
  <si>
    <t>Rintracciabilità dei mangimi</t>
  </si>
  <si>
    <t>E' garantita la rintracciabilità dei mangimi</t>
  </si>
  <si>
    <t xml:space="preserve">Se si, il sistema è in grado di individuare chi abbia fornito i mangimi destinati agli animali </t>
  </si>
  <si>
    <t>Il sistema è in grado di individuare gli animali ai quali sono stati somministrati i mangimi</t>
  </si>
  <si>
    <t>Rintracciabilità degli animali</t>
  </si>
  <si>
    <t>E' garantita la rintracciabilità degli animali</t>
  </si>
  <si>
    <t>Se si, il sistema è in grado di individuare chi abbia fornito gli animali vivi</t>
  </si>
  <si>
    <t>Il sistema è in grado di individuare a chi sono stati forniti gli animali vivi</t>
  </si>
  <si>
    <t>Rintracciabilità del latte</t>
  </si>
  <si>
    <t>E' garantita la rintracciabilità del latte crudo in uscita dall'allevamento</t>
  </si>
  <si>
    <t>Se si, il sistema è in grado di individuare a chi sia stato fornito il latte crudo</t>
  </si>
  <si>
    <t>Conservazione della documentazione</t>
  </si>
  <si>
    <t>Viene adeguatamente conservata la documentazione relativa alla tracciabilità dei mangimi, degli animali, del latte</t>
  </si>
  <si>
    <t>Viene adeguatamente conservata la documentazione relativa a insorgenza malattie, analisi di laboratorio, interventi di manutenzione sulle attrezzature meccaniche</t>
  </si>
  <si>
    <t>parziale rintracciabilità</t>
  </si>
  <si>
    <t>SEZIONE 4. CONTROLLO IGIENICO DELLA PRODUZIONE DEL LATTE</t>
  </si>
  <si>
    <t>Qualifica sanitaria dell'allevamento</t>
  </si>
  <si>
    <r>
      <t xml:space="preserve">Per quanto riguarda la </t>
    </r>
    <r>
      <rPr>
        <b/>
        <u/>
        <sz val="8"/>
        <rFont val="Arial"/>
        <family val="2"/>
        <charset val="1"/>
      </rPr>
      <t>brucellosi:</t>
    </r>
  </si>
  <si>
    <t xml:space="preserve">il latte crudo di vacche o bufale proviene  ad un allevamento che è ufficialmente indenne da brucellosi </t>
  </si>
  <si>
    <t xml:space="preserve">Il latte crudo di pecore o capre proviene da un allevamento ufficialmente indenne brucellosi </t>
  </si>
  <si>
    <r>
      <t xml:space="preserve">Per quanto riguarda la </t>
    </r>
    <r>
      <rPr>
        <b/>
        <u/>
        <sz val="8"/>
        <rFont val="Arial"/>
        <family val="2"/>
        <charset val="1"/>
      </rPr>
      <t xml:space="preserve">tubercolosi: </t>
    </r>
  </si>
  <si>
    <t>Il latte crudo di vacche o bufale proviene da un allevamento che è ufficialmente indenne da tubercolosi</t>
  </si>
  <si>
    <t>Stato sanitario degli animali allevati</t>
  </si>
  <si>
    <t>Sono assenti sintomi clinici riferibili a malattie trasmissibili all'uomo con il latte.</t>
  </si>
  <si>
    <t>Reg 853/04 art. 3, punto 1.           all. III, sezione IX, capitolo I, parte I, punto 1. lett. a),</t>
  </si>
  <si>
    <t>Gli animali godono di uno stato sanitario  generale  buono.</t>
  </si>
  <si>
    <t>….. lett. b)</t>
  </si>
  <si>
    <t>Gli animali non evidenziano sintomi di malattie che possano comportare una contaminazione del latte e del colostro</t>
  </si>
  <si>
    <t>….. lett. c)</t>
  </si>
  <si>
    <t>Gli animali non sono affetti da infezioni del tratto genitale con perdite, enterite con diarrea accompagnata da febbre, o infiammazioni individuabili della mammella</t>
  </si>
  <si>
    <t>….. lett. d)</t>
  </si>
  <si>
    <t>Gli animali non sono affetti da ulcerazioni della mammella tali da poter alterare il latte</t>
  </si>
  <si>
    <t>….. lett. e)</t>
  </si>
  <si>
    <t>Somministrazione di sostanze e prodotti agli animali</t>
  </si>
  <si>
    <t>Il latte proviene da animali ai quali:</t>
  </si>
  <si>
    <t>Reg 853/04 art. 3, punto 1.             all. III, sezione IX, capitolo I, parte I, punto 1. lett. d),</t>
  </si>
  <si>
    <r>
      <t xml:space="preserve">non sono stati somministrati sostanze o prodotti non autorizzati e  non sono stati oggetto di un trattamento illecito </t>
    </r>
    <r>
      <rPr>
        <b/>
        <sz val="8"/>
        <rFont val="Arial"/>
        <family val="2"/>
        <charset val="1"/>
      </rPr>
      <t xml:space="preserve"> (se verificabile)</t>
    </r>
  </si>
  <si>
    <t>in caso di somministrazione di prodotti o sostanze autorizzati, siano stati rispettati i tempi di sospensione prescritti per tali prodotti o sostanze</t>
  </si>
  <si>
    <t>Reg 853/04 art. 3, punto 1.             all. III, sezione IX, capitolo I, parte I, punto 1. lett. e),</t>
  </si>
  <si>
    <t>Requisiti dei locali e delle attrezzature</t>
  </si>
  <si>
    <r>
      <t xml:space="preserve">Nella </t>
    </r>
    <r>
      <rPr>
        <b/>
        <sz val="8"/>
        <rFont val="Arial"/>
        <family val="2"/>
        <charset val="1"/>
      </rPr>
      <t>misura del possibile</t>
    </r>
    <r>
      <rPr>
        <sz val="8"/>
        <rFont val="Arial"/>
        <family val="2"/>
        <charset val="1"/>
      </rPr>
      <t>, i prodotti primari sono protetti dalle contaminazioni [Nei locali/reparti di mungitura sono presenti dispositivi per il lavaggio delle mani degli operatori durante le operazioni (erogatori di acqua potabile o pulita)]</t>
    </r>
  </si>
  <si>
    <t>Le attrezzature per la mungitura, e i locali in cui il latte viene immagazzinato, manipolato o refrigerato sono situati e costruiti in modo da evitare rischi di contaminazione del latte e del colostro.</t>
  </si>
  <si>
    <t>Reg 853/04 art. 3, punto 1.             all. III, sezione IX, capitolo I, parte II, lett. A. punto 1.</t>
  </si>
  <si>
    <t>I locali per l'immagazzinamento del latte sono:                                             - opportunamente protetti dagli animali infestanti,                                        - separati dai locali in cui sono stabulati gli animali e,                                        - ove ciò sia necessario,  sono muniti di impianti di refrigerazione adeguati.</t>
  </si>
  <si>
    <t>Reg 853/04 art. 3, punto 1.             all. III, sezione IX, capitolo I, parte II, lett. A. punto 2.</t>
  </si>
  <si>
    <t>Le superfici delle attrezzature destinate a venire a contatto con il latte (utensili, contenitori, bidoni, ecc., utilizzati per la mungitura, la raccolta o il trasporto) sono facili da pulire ed eventualmente da disinfettare e sono  mantenute in buone condizioni.  (materiali lisci, lavabili e atossici)</t>
  </si>
  <si>
    <t>Reg 853/04 art. 3, punto 1.             all. III, sezione IX, capitolo I, parte II, lett. A. punto 3.</t>
  </si>
  <si>
    <t>Dopo l'impiego, tali superfici (utensili, contenitori, bidoni,) vengono pulite e, se necessario, disinfettate.</t>
  </si>
  <si>
    <t>Reg 853/04 art. 3, punto 1.             all. III, sezione IX, capitolo I, parte II, lett. A. punto 4.</t>
  </si>
  <si>
    <t>Igiene delle operazioni di mungitura</t>
  </si>
  <si>
    <t>Prima dell'inizio della mungitura, i capezzoli, la mammella e le parti adiacenti sono pulite;</t>
  </si>
  <si>
    <t>Il latte di ciascun animale è controllato dal mungitore</t>
  </si>
  <si>
    <t>…..lett. b)</t>
  </si>
  <si>
    <t>Non è  utilizzato il latte di animali che presentino segni clinici di malattie alla mammella, se non in conformità delle istruzioni di un veterinario;</t>
  </si>
  <si>
    <t>…..lett. c)</t>
  </si>
  <si>
    <t>Sono identificati gli animali sottoposti a un trattamento medico  e non sono utilizzati per il consumo umano il latte e il colostro ottenuti da tali animali prima della fine del periodo di sospensione prescritto;</t>
  </si>
  <si>
    <t>…..lett. d)</t>
  </si>
  <si>
    <t>Il trattamento per immersione o per vaporizzazione dei capezzoli viene utilizzato solo previa autorizzazione o registrazione  relativa all'immissione sul mercato dei biocidi;</t>
  </si>
  <si>
    <t>…..lett. e)</t>
  </si>
  <si>
    <t>Il colostro viene munto separatamente e non sia viene mescolato con il latte crudo</t>
  </si>
  <si>
    <t>…..lett. f)</t>
  </si>
  <si>
    <t>Protezione dalle contaminazioni  durante la mungitura</t>
  </si>
  <si>
    <r>
      <t xml:space="preserve">Nella </t>
    </r>
    <r>
      <rPr>
        <b/>
        <sz val="8"/>
        <rFont val="Arial"/>
        <family val="2"/>
        <charset val="1"/>
      </rPr>
      <t>misura del possibile</t>
    </r>
    <r>
      <rPr>
        <sz val="8"/>
        <rFont val="Arial"/>
        <family val="2"/>
        <charset val="1"/>
      </rPr>
      <t>, il latte crudo, durante le operazioni di mungitura viene protetto dalle contaminazioni (insudiciamenti da feci, peli, frustoli di vegetali, corpi estranei in generale)</t>
    </r>
  </si>
  <si>
    <t>Se del caso vengono adottate le azioni correttive per eliminare gli oggetti di contaminazione (filtraggio latte ecc.) tenuto conto delle successive operazioni cui il latte è sottoposto</t>
  </si>
  <si>
    <t>Igiene della raccolta del latte</t>
  </si>
  <si>
    <t>Il latte è posto, immediatamente dopo la mungitura, in un luogo pulito, progettato e attrezzato in modo da evitare la contaminazione.</t>
  </si>
  <si>
    <t xml:space="preserve">Reg 853/04 art. 3, punto 1.             all. III, sezione IX, capitolo I, parte II, lett. C. punto 2. </t>
  </si>
  <si>
    <t>Il latte è immediatamente raffreddato a una temperatura non superiore a 8°C in caso di raccolta giornaliera e non superiore a 6 °C qualora la raccolta non sia effettuata giornalmente.</t>
  </si>
  <si>
    <t>Reg 853/04 art. 3, punto 1.             all. III, sezione IX, capitolo I, parte II, lett. C. punto 2. lett. a)</t>
  </si>
  <si>
    <t>Modalità di trasporto del latte</t>
  </si>
  <si>
    <t>Durante il trasporto è mantenuta la catena del freddo e, all'arrivo presso lo stabilimento di destinazione, la temperatura del latte e del colostro non supera i 10 °C.</t>
  </si>
  <si>
    <t>Reg 853/04 art. 3, punto 1.             all. III, sezione IX, capitolo I, parte II, lett. B. punto 3.</t>
  </si>
  <si>
    <r>
      <t xml:space="preserve">n.b. </t>
    </r>
    <r>
      <rPr>
        <sz val="8"/>
        <color indexed="8"/>
        <rFont val="Arial"/>
        <family val="2"/>
        <charset val="1"/>
      </rPr>
      <t xml:space="preserve"> Se il latte viene conferito entro le due ore dalla mungitura oppure per motivi tecnologici connessi alla fabbricazione di taluni prodotti lattiero-caseari è necessaria una temperatura più elevata non è obbligatoria la refrigerazione del latte e l'autorità competente concede l'autorizzazione in tal senso.</t>
    </r>
  </si>
  <si>
    <t>Reg 853/04 art. 3, punto 1.                                         all. III, sezione IX, capitolo I, parte II lett. B. punto 4</t>
  </si>
  <si>
    <t>Igiene del personale addetto alla mungitura</t>
  </si>
  <si>
    <t>Le persone addette alla mungitura e/o alla manipolazione del latte crudo e del colostro indossano  abiti idonei e puliti.</t>
  </si>
  <si>
    <t>Reg 853/04 art. 3, punto 1.             all. III, sezione IX, capitolo I, parte II, lett. C. punto 1</t>
  </si>
  <si>
    <t>Le persone addette alla mungitura cura  con grande attenzione la pulizia personale</t>
  </si>
  <si>
    <t>parziale requisiti igienci latte</t>
  </si>
  <si>
    <t>SEZIONE 5. REQUISITI PRODUZIONE LATTE FRESCO AD ALTA QUALITA' D.M. 185/91</t>
  </si>
  <si>
    <t>Requisiti strutturali</t>
  </si>
  <si>
    <t>E’ presente un locale separato e ben distinto dalla stalla per: filtrazione, refrigerazione, e conservazione del latte e per il deposito di recipienti e bidoni.</t>
  </si>
  <si>
    <t>D.M 185/91                                              alleg. 1, comma a)</t>
  </si>
  <si>
    <t>D.M 185/91                                              alleg. 1, comma b)</t>
  </si>
  <si>
    <t>Registrazioni</t>
  </si>
  <si>
    <t>Si possiede un registro di carico e scarico, vidimato dall’AC, dal quale risulti il quantitativo giornaliero di latte prodotto e lo stabilimento di destinazione.</t>
  </si>
  <si>
    <t>D.M 185/91                                              alleg. 1, comma c)</t>
  </si>
  <si>
    <t>Requisiti di composizione e igienico sanitari del latte.</t>
  </si>
  <si>
    <t>Il latte presenta un tenore di materia grassa non inferiore al 3,50%.</t>
  </si>
  <si>
    <t>D.M 185/91                                              alleg. 2, comma a)</t>
  </si>
  <si>
    <t>Il latte presenta un tenore di materia proteica non inferiore al 3,20 g/litro.</t>
  </si>
  <si>
    <t>Tenore in germi a + 30°C (per ml) non superiore a 100.000 ufc.</t>
  </si>
  <si>
    <t>D.M 185/91                                              alleg. 2, comma b)</t>
  </si>
  <si>
    <t>Tenore cellule somatiche (per ml) non superiore a 300.000.</t>
  </si>
  <si>
    <t>Contenuto in acido lattico non superiore a 30ppm.</t>
  </si>
  <si>
    <t>parziale latte alta qualità</t>
  </si>
  <si>
    <t xml:space="preserve">n. capi allevati &gt; 50 </t>
  </si>
  <si>
    <t>non conformità in atto igiene latte</t>
  </si>
  <si>
    <t>Livello di rischio attribuito</t>
  </si>
  <si>
    <t>BASSO ≤ 40</t>
  </si>
  <si>
    <t>MEDIO fra 41 e 70</t>
  </si>
  <si>
    <t>ALTO ≥ 71</t>
  </si>
  <si>
    <t>CALCOLO LIVELLO DI RISCHIO</t>
  </si>
  <si>
    <t>Parziale rintracciabilità</t>
  </si>
  <si>
    <t>Per la compilazione della scheda, con l'assegnazione dei punteggi, inserire il simbolo "X" nella cella a sinistra del requisito specificato</t>
  </si>
  <si>
    <t>Per la compilazione della scheda, con l'assegnazione dei punteggi, inserire il simbolo "X" nella cella corrispondente del campo "Valutazione"</t>
  </si>
  <si>
    <t xml:space="preserve">Lista di riscontro per l’ispezione e il calcolo del livello di rischio presso gli allevamenti di produzione di latte crudo </t>
  </si>
  <si>
    <t xml:space="preserve">Allevamenti di Bovini - Bufalini - Ovini – Caprini         </t>
  </si>
  <si>
    <t>Allevamento in ambiente confinato permanente</t>
  </si>
  <si>
    <t>Allevamento in ambiente confinato permanente a stabulaz libera</t>
  </si>
  <si>
    <t>Allevamento semibrado</t>
  </si>
  <si>
    <t xml:space="preserve">Allevamento brado </t>
  </si>
  <si>
    <t>Bovini</t>
  </si>
  <si>
    <t>Bufalini</t>
  </si>
  <si>
    <t xml:space="preserve">Ovini </t>
  </si>
  <si>
    <t>Caprini</t>
  </si>
  <si>
    <t>Altre specie non ruminanti</t>
  </si>
  <si>
    <t>CBT</t>
  </si>
  <si>
    <t>CS</t>
  </si>
  <si>
    <t>Inibenti</t>
  </si>
  <si>
    <t>Produzione latte alta qualità</t>
  </si>
  <si>
    <t>Non adozione manuale corretta prassi</t>
  </si>
  <si>
    <t>Registrazione dell'azienda</t>
  </si>
  <si>
    <t>Vecchia : &gt; 3 anni</t>
  </si>
  <si>
    <t>Recente : fra 1 e 3 anni</t>
  </si>
  <si>
    <t>Nuova : &lt; 1 anno</t>
  </si>
  <si>
    <t>Manuale</t>
  </si>
  <si>
    <t>Meccanica</t>
  </si>
  <si>
    <t>Refrigerato a t° conforme</t>
  </si>
  <si>
    <t>Non refrigerato ma lavorato entro 2 ore</t>
  </si>
  <si>
    <t>Refrigerato a t° non conforme</t>
  </si>
  <si>
    <t xml:space="preserve">Non refrigerato </t>
  </si>
  <si>
    <t>Non conf. in atto benessere animale</t>
  </si>
  <si>
    <t>Profilo rischio alto farmacosorveglianza</t>
  </si>
  <si>
    <t>Trasformazione presso caseificio aziendale</t>
  </si>
  <si>
    <t>Conferimento a stabilimento esterno</t>
  </si>
  <si>
    <r>
      <t>Lotta agli animali e agli insetti nocivi</t>
    </r>
    <r>
      <rPr>
        <sz val="9"/>
        <color indexed="8"/>
        <rFont val="Arial"/>
        <family val="2"/>
      </rPr>
      <t xml:space="preserve"> </t>
    </r>
    <r>
      <rPr>
        <b/>
        <sz val="9"/>
        <color indexed="10"/>
        <rFont val="Arial"/>
        <family val="2"/>
      </rPr>
      <t>(per allevamenti confinati e intensivi)</t>
    </r>
  </si>
  <si>
    <r>
      <t>Reg 853/04 art. 3, punto 1.             all. III, sezione IX, capitolo I, parte II, lett. B. punto 1. lett.</t>
    </r>
    <r>
      <rPr>
        <sz val="6"/>
        <color indexed="8"/>
        <rFont val="Arial"/>
        <family val="2"/>
      </rPr>
      <t xml:space="preserve"> </t>
    </r>
    <r>
      <rPr>
        <sz val="7"/>
        <color indexed="8"/>
        <rFont val="Arial"/>
        <family val="2"/>
      </rPr>
      <t>a)</t>
    </r>
  </si>
  <si>
    <t>E’ presente un locale adibito alla conservazione di detergenti e disinfettanti.</t>
  </si>
  <si>
    <t>Misure di controllo dalle contaminazioni dall'aria</t>
  </si>
  <si>
    <t>Reg 853/04 art. 3 punto 1.                 alleg III sez. IX, cap I,parte I, punto 2, lett. a)</t>
  </si>
  <si>
    <t>Reg 853/04 art. 3 punto 1.                 alleg III sez. IX, cap I,parte I, punto 2, lett. b)</t>
  </si>
  <si>
    <t>Reg 852/04 art.4 comma 1,                      all I, parte A, punto 2</t>
  </si>
  <si>
    <t>Reg 852/04 art.                                        all. I parte A, par. II, punto 2</t>
  </si>
  <si>
    <t>Vendita diretta latte crudo</t>
  </si>
  <si>
    <t>Modalità di mungitura</t>
  </si>
  <si>
    <t>Modalità stoccaggio latte</t>
  </si>
  <si>
    <t>Destinazione latte crudo</t>
  </si>
  <si>
    <t>Reg 178/02 art. 18, comma 1</t>
  </si>
  <si>
    <t>Reg 178/02 art. 18, comma 2</t>
  </si>
  <si>
    <t>Reg 178/02 art. 18, comma 3</t>
  </si>
  <si>
    <t>D.G.R. 53/4 punto 2.2.5.</t>
  </si>
  <si>
    <t>Allegato B alla Determinazione N. 825/Det/18 del 15/01/2016</t>
  </si>
</sst>
</file>

<file path=xl/styles.xml><?xml version="1.0" encoding="utf-8"?>
<styleSheet xmlns="http://schemas.openxmlformats.org/spreadsheetml/2006/main">
  <numFmts count="1">
    <numFmt numFmtId="164" formatCode="dd/mm/yy"/>
  </numFmts>
  <fonts count="45">
    <font>
      <sz val="10"/>
      <name val="Arial"/>
      <family val="2"/>
    </font>
    <font>
      <sz val="11"/>
      <color indexed="8"/>
      <name val="Calibri"/>
      <family val="2"/>
      <charset val="1"/>
    </font>
    <font>
      <sz val="12"/>
      <color indexed="8"/>
      <name val="Calibri"/>
      <family val="2"/>
      <charset val="1"/>
    </font>
    <font>
      <b/>
      <sz val="10"/>
      <color indexed="8"/>
      <name val="Verdana"/>
      <family val="2"/>
      <charset val="1"/>
    </font>
    <font>
      <sz val="10"/>
      <color indexed="8"/>
      <name val="Verdana"/>
      <family val="2"/>
      <charset val="1"/>
    </font>
    <font>
      <sz val="11"/>
      <color indexed="8"/>
      <name val="Verdana"/>
      <family val="2"/>
      <charset val="1"/>
    </font>
    <font>
      <sz val="9"/>
      <color indexed="8"/>
      <name val="Verdana"/>
      <family val="2"/>
      <charset val="1"/>
    </font>
    <font>
      <b/>
      <sz val="11"/>
      <color indexed="8"/>
      <name val="Verdana"/>
      <family val="2"/>
      <charset val="1"/>
    </font>
    <font>
      <b/>
      <sz val="12"/>
      <color indexed="8"/>
      <name val="Verdana"/>
      <family val="2"/>
      <charset val="1"/>
    </font>
    <font>
      <b/>
      <sz val="12"/>
      <color indexed="8"/>
      <name val="Calibri"/>
      <family val="2"/>
      <charset val="1"/>
    </font>
    <font>
      <b/>
      <sz val="9"/>
      <name val="Verdana"/>
      <family val="2"/>
      <charset val="1"/>
    </font>
    <font>
      <b/>
      <sz val="12"/>
      <name val="Arial"/>
      <family val="2"/>
      <charset val="1"/>
    </font>
    <font>
      <b/>
      <sz val="11"/>
      <color indexed="8"/>
      <name val="Calibri"/>
      <family val="2"/>
      <charset val="1"/>
    </font>
    <font>
      <sz val="11"/>
      <name val="Calibri"/>
      <family val="2"/>
      <charset val="1"/>
    </font>
    <font>
      <sz val="11"/>
      <color indexed="12"/>
      <name val="Calibri"/>
      <family val="2"/>
      <charset val="1"/>
    </font>
    <font>
      <sz val="10"/>
      <color indexed="8"/>
      <name val="Calibri"/>
      <family val="2"/>
      <charset val="1"/>
    </font>
    <font>
      <sz val="10"/>
      <color indexed="8"/>
      <name val="Arial"/>
      <family val="2"/>
      <charset val="1"/>
    </font>
    <font>
      <b/>
      <sz val="12"/>
      <color indexed="10"/>
      <name val="Arial"/>
      <family val="2"/>
      <charset val="1"/>
    </font>
    <font>
      <b/>
      <sz val="12"/>
      <color indexed="10"/>
      <name val="Calibri"/>
      <family val="2"/>
      <charset val="1"/>
    </font>
    <font>
      <b/>
      <sz val="10"/>
      <color indexed="8"/>
      <name val="Arial"/>
      <family val="2"/>
      <charset val="1"/>
    </font>
    <font>
      <b/>
      <sz val="12"/>
      <color indexed="8"/>
      <name val="Arial"/>
      <family val="2"/>
      <charset val="1"/>
    </font>
    <font>
      <b/>
      <sz val="8"/>
      <color indexed="8"/>
      <name val="Arial"/>
      <family val="2"/>
      <charset val="1"/>
    </font>
    <font>
      <sz val="8"/>
      <color indexed="8"/>
      <name val="Arial"/>
      <family val="2"/>
      <charset val="1"/>
    </font>
    <font>
      <b/>
      <sz val="10"/>
      <color indexed="10"/>
      <name val="Arial"/>
      <family val="2"/>
      <charset val="1"/>
    </font>
    <font>
      <i/>
      <sz val="8"/>
      <color indexed="8"/>
      <name val="Arial"/>
      <family val="2"/>
      <charset val="1"/>
    </font>
    <font>
      <sz val="10"/>
      <name val="Arial"/>
      <family val="2"/>
      <charset val="1"/>
    </font>
    <font>
      <sz val="8"/>
      <name val="Arial"/>
      <family val="2"/>
      <charset val="1"/>
    </font>
    <font>
      <b/>
      <sz val="10"/>
      <color indexed="10"/>
      <name val="Calibri"/>
      <family val="2"/>
      <charset val="1"/>
    </font>
    <font>
      <sz val="8"/>
      <color indexed="12"/>
      <name val="Arial"/>
      <family val="2"/>
      <charset val="1"/>
    </font>
    <font>
      <b/>
      <sz val="11"/>
      <color indexed="10"/>
      <name val="Calibri"/>
      <family val="2"/>
      <charset val="1"/>
    </font>
    <font>
      <sz val="12"/>
      <color indexed="10"/>
      <name val="Calibri"/>
      <family val="2"/>
      <charset val="1"/>
    </font>
    <font>
      <b/>
      <u/>
      <sz val="8"/>
      <name val="Arial"/>
      <family val="2"/>
      <charset val="1"/>
    </font>
    <font>
      <sz val="8"/>
      <color indexed="10"/>
      <name val="Calibri"/>
      <family val="2"/>
      <charset val="1"/>
    </font>
    <font>
      <sz val="8"/>
      <color indexed="8"/>
      <name val="Calibri"/>
      <family val="2"/>
      <charset val="1"/>
    </font>
    <font>
      <b/>
      <sz val="8"/>
      <name val="Arial"/>
      <family val="2"/>
      <charset val="1"/>
    </font>
    <font>
      <sz val="8"/>
      <color indexed="10"/>
      <name val="Arial"/>
      <family val="2"/>
      <charset val="1"/>
    </font>
    <font>
      <sz val="11"/>
      <color indexed="8"/>
      <name val="Arial"/>
      <family val="2"/>
      <charset val="1"/>
    </font>
    <font>
      <b/>
      <sz val="11"/>
      <name val="Calibri"/>
      <family val="2"/>
      <charset val="1"/>
    </font>
    <font>
      <b/>
      <sz val="12"/>
      <name val="Verdana"/>
      <family val="2"/>
      <charset val="1"/>
    </font>
    <font>
      <b/>
      <sz val="16"/>
      <name val="Arial"/>
      <family val="2"/>
      <charset val="1"/>
    </font>
    <font>
      <b/>
      <sz val="10"/>
      <name val="Arial"/>
      <family val="2"/>
      <charset val="1"/>
    </font>
    <font>
      <sz val="9"/>
      <color indexed="8"/>
      <name val="Arial"/>
      <family val="2"/>
    </font>
    <font>
      <b/>
      <sz val="9"/>
      <color indexed="10"/>
      <name val="Arial"/>
      <family val="2"/>
    </font>
    <font>
      <sz val="6"/>
      <color indexed="8"/>
      <name val="Arial"/>
      <family val="2"/>
    </font>
    <font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202">
    <xf numFmtId="0" fontId="0" fillId="0" borderId="0" xfId="0"/>
    <xf numFmtId="0" fontId="1" fillId="0" borderId="0" xfId="1"/>
    <xf numFmtId="0" fontId="2" fillId="0" borderId="0" xfId="1" applyFont="1" applyAlignment="1" applyProtection="1">
      <alignment wrapText="1"/>
    </xf>
    <xf numFmtId="0" fontId="1" fillId="0" borderId="0" xfId="1" applyProtection="1"/>
    <xf numFmtId="0" fontId="39" fillId="0" borderId="3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/>
    <xf numFmtId="0" fontId="3" fillId="0" borderId="1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/>
    <xf numFmtId="0" fontId="5" fillId="0" borderId="0" xfId="1" applyFont="1" applyProtection="1"/>
    <xf numFmtId="0" fontId="2" fillId="0" borderId="0" xfId="1" applyFont="1" applyProtection="1"/>
    <xf numFmtId="0" fontId="4" fillId="0" borderId="0" xfId="1" applyFont="1" applyProtection="1"/>
    <xf numFmtId="0" fontId="5" fillId="0" borderId="0" xfId="1" applyFont="1" applyAlignment="1" applyProtection="1">
      <alignment wrapText="1"/>
    </xf>
    <xf numFmtId="0" fontId="7" fillId="0" borderId="0" xfId="1" applyFont="1" applyProtection="1"/>
    <xf numFmtId="0" fontId="7" fillId="0" borderId="0" xfId="1" applyFont="1" applyAlignment="1" applyProtection="1">
      <alignment wrapText="1"/>
    </xf>
    <xf numFmtId="0" fontId="9" fillId="0" borderId="0" xfId="1" applyFont="1" applyBorder="1" applyAlignment="1" applyProtection="1">
      <alignment horizontal="center"/>
    </xf>
    <xf numFmtId="0" fontId="3" fillId="0" borderId="1" xfId="1" applyFont="1" applyBorder="1" applyProtection="1"/>
    <xf numFmtId="0" fontId="3" fillId="0" borderId="0" xfId="1" applyFont="1" applyProtection="1"/>
    <xf numFmtId="0" fontId="5" fillId="0" borderId="0" xfId="1" applyFont="1" applyBorder="1" applyAlignment="1" applyProtection="1">
      <alignment wrapText="1"/>
    </xf>
    <xf numFmtId="0" fontId="5" fillId="0" borderId="2" xfId="1" applyFont="1" applyBorder="1" applyAlignment="1" applyProtection="1"/>
    <xf numFmtId="0" fontId="5" fillId="0" borderId="3" xfId="1" applyFont="1" applyBorder="1" applyAlignment="1" applyProtection="1"/>
    <xf numFmtId="0" fontId="5" fillId="0" borderId="3" xfId="1" applyFont="1" applyBorder="1" applyAlignment="1" applyProtection="1">
      <alignment wrapText="1"/>
    </xf>
    <xf numFmtId="0" fontId="5" fillId="0" borderId="3" xfId="1" applyFont="1" applyBorder="1" applyProtection="1"/>
    <xf numFmtId="0" fontId="5" fillId="0" borderId="4" xfId="1" applyFont="1" applyBorder="1" applyProtection="1"/>
    <xf numFmtId="0" fontId="5" fillId="0" borderId="5" xfId="1" applyFont="1" applyBorder="1" applyAlignment="1" applyProtection="1"/>
    <xf numFmtId="0" fontId="10" fillId="0" borderId="1" xfId="1" applyFont="1" applyFill="1" applyBorder="1" applyAlignment="1" applyProtection="1"/>
    <xf numFmtId="0" fontId="4" fillId="0" borderId="0" xfId="1" applyFont="1" applyBorder="1" applyAlignment="1" applyProtection="1">
      <alignment wrapText="1"/>
    </xf>
    <xf numFmtId="0" fontId="3" fillId="0" borderId="1" xfId="1" applyFont="1" applyBorder="1" applyAlignment="1" applyProtection="1">
      <alignment horizontal="center"/>
    </xf>
    <xf numFmtId="0" fontId="10" fillId="0" borderId="1" xfId="1" applyFont="1" applyBorder="1" applyAlignment="1" applyProtection="1"/>
    <xf numFmtId="2" fontId="3" fillId="0" borderId="1" xfId="1" applyNumberFormat="1" applyFont="1" applyBorder="1" applyAlignment="1" applyProtection="1">
      <alignment horizontal="center"/>
    </xf>
    <xf numFmtId="0" fontId="4" fillId="0" borderId="0" xfId="1" applyFont="1" applyBorder="1" applyAlignment="1" applyProtection="1"/>
    <xf numFmtId="2" fontId="3" fillId="0" borderId="1" xfId="1" applyNumberFormat="1" applyFont="1" applyBorder="1" applyAlignment="1" applyProtection="1">
      <alignment horizontal="center" vertical="center"/>
    </xf>
    <xf numFmtId="0" fontId="5" fillId="0" borderId="6" xfId="1" applyFont="1" applyBorder="1" applyAlignment="1" applyProtection="1"/>
    <xf numFmtId="0" fontId="4" fillId="0" borderId="7" xfId="1" applyFont="1" applyBorder="1" applyAlignment="1" applyProtection="1"/>
    <xf numFmtId="0" fontId="4" fillId="0" borderId="7" xfId="1" applyFont="1" applyBorder="1" applyAlignment="1" applyProtection="1">
      <alignment wrapText="1"/>
    </xf>
    <xf numFmtId="0" fontId="3" fillId="0" borderId="0" xfId="1" applyFont="1" applyBorder="1" applyAlignment="1" applyProtection="1"/>
    <xf numFmtId="0" fontId="4" fillId="0" borderId="8" xfId="1" applyFont="1" applyBorder="1" applyProtection="1"/>
    <xf numFmtId="0" fontId="1" fillId="0" borderId="0" xfId="1" applyBorder="1" applyAlignment="1" applyProtection="1"/>
    <xf numFmtId="0" fontId="1" fillId="0" borderId="0" xfId="1" applyBorder="1" applyAlignment="1" applyProtection="1">
      <alignment wrapText="1"/>
    </xf>
    <xf numFmtId="0" fontId="9" fillId="0" borderId="0" xfId="1" applyFont="1" applyBorder="1" applyAlignment="1" applyProtection="1"/>
    <xf numFmtId="0" fontId="1" fillId="0" borderId="0" xfId="1" applyBorder="1" applyProtection="1"/>
    <xf numFmtId="0" fontId="1" fillId="0" borderId="0" xfId="1" applyFill="1" applyProtection="1"/>
    <xf numFmtId="0" fontId="1" fillId="0" borderId="0" xfId="1" applyFill="1" applyAlignment="1" applyProtection="1">
      <alignment wrapText="1"/>
    </xf>
    <xf numFmtId="0" fontId="1" fillId="0" borderId="0" xfId="1" applyAlignment="1" applyProtection="1">
      <alignment horizontal="center"/>
    </xf>
    <xf numFmtId="0" fontId="1" fillId="0" borderId="1" xfId="1" applyFont="1" applyBorder="1" applyAlignment="1" applyProtection="1">
      <alignment horizontal="justify" vertical="center"/>
    </xf>
    <xf numFmtId="0" fontId="1" fillId="0" borderId="0" xfId="1" applyAlignment="1" applyProtection="1">
      <alignment horizontal="justify" vertical="center"/>
    </xf>
    <xf numFmtId="0" fontId="2" fillId="0" borderId="0" xfId="1" applyFont="1" applyAlignment="1" applyProtection="1">
      <alignment horizontal="justify" vertical="center"/>
    </xf>
    <xf numFmtId="0" fontId="1" fillId="0" borderId="1" xfId="1" applyFont="1" applyFill="1" applyBorder="1" applyAlignment="1" applyProtection="1">
      <alignment horizontal="justify" vertical="center"/>
    </xf>
    <xf numFmtId="0" fontId="1" fillId="0" borderId="0" xfId="1" applyAlignment="1" applyProtection="1">
      <alignment horizontal="justify" vertical="center" wrapText="1"/>
    </xf>
    <xf numFmtId="0" fontId="12" fillId="0" borderId="0" xfId="1" applyFont="1" applyAlignment="1" applyProtection="1">
      <alignment horizontal="justify" vertical="center"/>
    </xf>
    <xf numFmtId="0" fontId="9" fillId="0" borderId="0" xfId="1" applyFont="1" applyBorder="1" applyAlignment="1" applyProtection="1">
      <alignment horizontal="justify" vertical="center"/>
    </xf>
    <xf numFmtId="0" fontId="1" fillId="0" borderId="1" xfId="1" applyFont="1" applyBorder="1" applyAlignment="1" applyProtection="1">
      <alignment horizontal="justify" vertical="center" wrapText="1"/>
    </xf>
    <xf numFmtId="0" fontId="1" fillId="0" borderId="0" xfId="1" applyBorder="1" applyAlignment="1" applyProtection="1">
      <alignment horizontal="justify" vertical="center"/>
    </xf>
    <xf numFmtId="0" fontId="1" fillId="0" borderId="0" xfId="1" applyBorder="1" applyAlignment="1" applyProtection="1">
      <alignment horizontal="justify" vertical="center" wrapText="1"/>
    </xf>
    <xf numFmtId="0" fontId="1" fillId="0" borderId="1" xfId="1" applyBorder="1" applyAlignment="1" applyProtection="1">
      <alignment horizontal="justify" vertical="center"/>
    </xf>
    <xf numFmtId="0" fontId="1" fillId="0" borderId="0" xfId="1" applyFont="1" applyAlignment="1" applyProtection="1">
      <alignment horizontal="justify" vertical="center"/>
    </xf>
    <xf numFmtId="0" fontId="1" fillId="0" borderId="0" xfId="1" applyFill="1" applyBorder="1" applyAlignment="1" applyProtection="1">
      <alignment horizontal="justify" vertical="center"/>
    </xf>
    <xf numFmtId="164" fontId="14" fillId="0" borderId="1" xfId="1" applyNumberFormat="1" applyFont="1" applyBorder="1" applyAlignment="1" applyProtection="1">
      <alignment horizontal="justify" vertical="center"/>
    </xf>
    <xf numFmtId="0" fontId="15" fillId="0" borderId="1" xfId="1" applyFont="1" applyBorder="1" applyAlignment="1" applyProtection="1">
      <alignment horizontal="justify" vertical="center" wrapText="1"/>
    </xf>
    <xf numFmtId="0" fontId="15" fillId="0" borderId="1" xfId="1" applyFont="1" applyFill="1" applyBorder="1" applyAlignment="1" applyProtection="1">
      <alignment horizontal="justify" vertical="center" wrapText="1"/>
    </xf>
    <xf numFmtId="0" fontId="16" fillId="0" borderId="1" xfId="1" applyFont="1" applyFill="1" applyBorder="1" applyAlignment="1" applyProtection="1">
      <alignment horizontal="justify" vertical="center"/>
    </xf>
    <xf numFmtId="0" fontId="16" fillId="0" borderId="1" xfId="1" applyFont="1" applyBorder="1" applyAlignment="1" applyProtection="1">
      <alignment horizontal="justify" vertical="center"/>
    </xf>
    <xf numFmtId="0" fontId="16" fillId="0" borderId="0" xfId="1" applyFont="1" applyFill="1" applyBorder="1" applyAlignment="1" applyProtection="1">
      <alignment horizontal="justify" vertical="center"/>
    </xf>
    <xf numFmtId="0" fontId="18" fillId="0" borderId="1" xfId="1" applyFont="1" applyBorder="1" applyAlignment="1" applyProtection="1">
      <alignment horizontal="justify" vertical="center"/>
    </xf>
    <xf numFmtId="0" fontId="18" fillId="0" borderId="9" xfId="1" applyFont="1" applyBorder="1" applyAlignment="1" applyProtection="1">
      <alignment horizontal="justify" vertical="center"/>
    </xf>
    <xf numFmtId="0" fontId="20" fillId="0" borderId="9" xfId="1" applyFont="1" applyBorder="1" applyAlignment="1" applyProtection="1">
      <alignment horizontal="justify" vertical="center"/>
    </xf>
    <xf numFmtId="20" fontId="19" fillId="0" borderId="1" xfId="1" applyNumberFormat="1" applyFont="1" applyBorder="1" applyAlignment="1" applyProtection="1">
      <alignment horizontal="justify" vertical="center"/>
    </xf>
    <xf numFmtId="0" fontId="19" fillId="0" borderId="1" xfId="1" applyFont="1" applyBorder="1" applyAlignment="1" applyProtection="1">
      <alignment horizontal="justify" vertical="center"/>
    </xf>
    <xf numFmtId="0" fontId="19" fillId="0" borderId="1" xfId="1" applyFont="1" applyBorder="1" applyAlignment="1" applyProtection="1">
      <alignment horizontal="justify" vertical="center" wrapText="1"/>
    </xf>
    <xf numFmtId="0" fontId="21" fillId="0" borderId="1" xfId="1" applyFont="1" applyBorder="1" applyAlignment="1" applyProtection="1">
      <alignment horizontal="center" vertical="center"/>
    </xf>
    <xf numFmtId="0" fontId="20" fillId="0" borderId="10" xfId="1" applyFont="1" applyBorder="1" applyAlignment="1" applyProtection="1">
      <alignment horizontal="justify" vertical="center"/>
    </xf>
    <xf numFmtId="0" fontId="22" fillId="0" borderId="1" xfId="1" applyFont="1" applyBorder="1" applyAlignment="1" applyProtection="1">
      <alignment horizontal="justify" vertical="center" wrapText="1"/>
    </xf>
    <xf numFmtId="20" fontId="1" fillId="0" borderId="1" xfId="1" applyNumberFormat="1" applyBorder="1" applyAlignment="1" applyProtection="1">
      <alignment horizontal="justify" vertical="center"/>
    </xf>
    <xf numFmtId="0" fontId="16" fillId="0" borderId="1" xfId="1" applyFont="1" applyBorder="1" applyAlignment="1" applyProtection="1">
      <alignment horizontal="justify" vertical="center" wrapText="1"/>
    </xf>
    <xf numFmtId="0" fontId="21" fillId="0" borderId="1" xfId="1" applyFont="1" applyBorder="1" applyAlignment="1" applyProtection="1">
      <alignment horizontal="justify" vertical="center" wrapText="1"/>
    </xf>
    <xf numFmtId="0" fontId="2" fillId="0" borderId="1" xfId="1" applyFont="1" applyBorder="1" applyAlignment="1" applyProtection="1">
      <alignment horizontal="justify" vertical="center"/>
    </xf>
    <xf numFmtId="20" fontId="1" fillId="0" borderId="9" xfId="1" applyNumberFormat="1" applyBorder="1" applyAlignment="1" applyProtection="1">
      <alignment horizontal="justify" vertical="center"/>
    </xf>
    <xf numFmtId="0" fontId="25" fillId="0" borderId="9" xfId="1" applyFont="1" applyBorder="1" applyAlignment="1" applyProtection="1">
      <alignment horizontal="justify" vertical="center" wrapText="1"/>
    </xf>
    <xf numFmtId="0" fontId="26" fillId="0" borderId="0" xfId="1" applyFont="1" applyBorder="1" applyAlignment="1" applyProtection="1">
      <alignment horizontal="justify" vertical="center" wrapText="1"/>
    </xf>
    <xf numFmtId="0" fontId="27" fillId="0" borderId="1" xfId="1" applyFont="1" applyBorder="1" applyAlignment="1" applyProtection="1">
      <alignment horizontal="left" vertical="center" wrapText="1"/>
    </xf>
    <xf numFmtId="20" fontId="1" fillId="0" borderId="0" xfId="1" applyNumberFormat="1" applyBorder="1" applyAlignment="1" applyProtection="1">
      <alignment horizontal="justify" vertical="center"/>
    </xf>
    <xf numFmtId="0" fontId="16" fillId="0" borderId="0" xfId="1" applyFont="1" applyBorder="1" applyAlignment="1" applyProtection="1">
      <alignment horizontal="justify" vertical="center" wrapText="1"/>
    </xf>
    <xf numFmtId="0" fontId="22" fillId="0" borderId="0" xfId="1" applyFont="1" applyBorder="1" applyAlignment="1" applyProtection="1">
      <alignment horizontal="justify" vertical="center" wrapText="1"/>
    </xf>
    <xf numFmtId="0" fontId="18" fillId="0" borderId="0" xfId="1" applyFont="1" applyAlignment="1" applyProtection="1">
      <alignment horizontal="justify" vertical="center"/>
    </xf>
    <xf numFmtId="0" fontId="29" fillId="0" borderId="11" xfId="1" applyFont="1" applyBorder="1" applyAlignment="1" applyProtection="1">
      <alignment horizontal="justify" vertical="center"/>
    </xf>
    <xf numFmtId="0" fontId="2" fillId="0" borderId="0" xfId="1" applyFont="1" applyBorder="1" applyAlignment="1" applyProtection="1">
      <alignment horizontal="justify" vertical="center"/>
    </xf>
    <xf numFmtId="2" fontId="2" fillId="0" borderId="0" xfId="1" applyNumberFormat="1" applyFont="1" applyProtection="1"/>
    <xf numFmtId="0" fontId="26" fillId="0" borderId="1" xfId="1" applyFont="1" applyBorder="1" applyAlignment="1" applyProtection="1">
      <alignment horizontal="justify" vertical="center" wrapText="1"/>
    </xf>
    <xf numFmtId="2" fontId="29" fillId="0" borderId="11" xfId="1" applyNumberFormat="1" applyFont="1" applyBorder="1" applyAlignment="1" applyProtection="1">
      <alignment horizontal="justify" vertical="center"/>
    </xf>
    <xf numFmtId="0" fontId="30" fillId="0" borderId="1" xfId="1" applyFont="1" applyBorder="1" applyAlignment="1" applyProtection="1">
      <alignment horizontal="justify" vertical="center"/>
    </xf>
    <xf numFmtId="0" fontId="30" fillId="0" borderId="0" xfId="1" applyFont="1" applyBorder="1" applyAlignment="1" applyProtection="1">
      <alignment vertical="top"/>
    </xf>
    <xf numFmtId="0" fontId="26" fillId="0" borderId="1" xfId="1" applyFont="1" applyBorder="1" applyAlignment="1" applyProtection="1">
      <alignment horizontal="justify" vertical="center"/>
    </xf>
    <xf numFmtId="0" fontId="26" fillId="0" borderId="0" xfId="1" applyFont="1" applyAlignment="1" applyProtection="1">
      <alignment horizontal="justify" vertical="center" wrapText="1"/>
    </xf>
    <xf numFmtId="0" fontId="26" fillId="0" borderId="9" xfId="1" applyFont="1" applyBorder="1" applyAlignment="1" applyProtection="1">
      <alignment horizontal="justify" vertical="center" wrapText="1"/>
    </xf>
    <xf numFmtId="0" fontId="2" fillId="0" borderId="0" xfId="1" applyFont="1" applyBorder="1" applyProtection="1"/>
    <xf numFmtId="20" fontId="1" fillId="0" borderId="0" xfId="1" applyNumberFormat="1" applyAlignment="1" applyProtection="1">
      <alignment horizontal="justify" vertical="center"/>
    </xf>
    <xf numFmtId="0" fontId="29" fillId="0" borderId="0" xfId="1" applyFont="1" applyBorder="1" applyAlignment="1" applyProtection="1">
      <alignment horizontal="justify" vertical="center"/>
    </xf>
    <xf numFmtId="2" fontId="29" fillId="0" borderId="0" xfId="1" applyNumberFormat="1" applyFont="1" applyBorder="1" applyAlignment="1" applyProtection="1">
      <alignment horizontal="justify" vertical="center"/>
    </xf>
    <xf numFmtId="0" fontId="2" fillId="0" borderId="9" xfId="1" applyFont="1" applyBorder="1" applyAlignment="1" applyProtection="1">
      <alignment horizontal="justify" vertical="center"/>
    </xf>
    <xf numFmtId="0" fontId="2" fillId="0" borderId="10" xfId="1" applyFont="1" applyBorder="1" applyAlignment="1" applyProtection="1">
      <alignment horizontal="justify" vertical="center"/>
    </xf>
    <xf numFmtId="0" fontId="25" fillId="0" borderId="1" xfId="1" applyFont="1" applyBorder="1" applyAlignment="1" applyProtection="1">
      <alignment horizontal="justify" vertical="center"/>
    </xf>
    <xf numFmtId="0" fontId="1" fillId="0" borderId="0" xfId="1" applyAlignment="1" applyProtection="1">
      <alignment wrapText="1"/>
    </xf>
    <xf numFmtId="2" fontId="29" fillId="0" borderId="11" xfId="1" applyNumberFormat="1" applyFont="1" applyBorder="1" applyAlignment="1" applyProtection="1">
      <alignment horizontal="center"/>
    </xf>
    <xf numFmtId="0" fontId="4" fillId="0" borderId="1" xfId="1" applyFont="1" applyBorder="1" applyAlignment="1" applyProtection="1">
      <protection locked="0"/>
    </xf>
    <xf numFmtId="0" fontId="5" fillId="0" borderId="1" xfId="1" applyFont="1" applyBorder="1" applyAlignment="1" applyProtection="1">
      <protection locked="0"/>
    </xf>
    <xf numFmtId="0" fontId="5" fillId="0" borderId="1" xfId="1" applyFont="1" applyBorder="1" applyAlignment="1" applyProtection="1">
      <alignment horizontal="left" wrapText="1"/>
      <protection locked="0"/>
    </xf>
    <xf numFmtId="0" fontId="6" fillId="0" borderId="1" xfId="1" applyFont="1" applyBorder="1" applyProtection="1">
      <protection locked="0"/>
    </xf>
    <xf numFmtId="0" fontId="7" fillId="0" borderId="1" xfId="1" applyFont="1" applyBorder="1" applyAlignment="1" applyProtection="1">
      <alignment wrapText="1"/>
      <protection locked="0"/>
    </xf>
    <xf numFmtId="0" fontId="3" fillId="0" borderId="1" xfId="1" applyFont="1" applyBorder="1" applyAlignment="1" applyProtection="1">
      <alignment wrapText="1"/>
      <protection locked="0"/>
    </xf>
    <xf numFmtId="0" fontId="8" fillId="0" borderId="1" xfId="1" applyFont="1" applyBorder="1" applyAlignment="1" applyProtection="1">
      <alignment horizontal="center"/>
      <protection locked="0"/>
    </xf>
    <xf numFmtId="0" fontId="1" fillId="0" borderId="1" xfId="1" applyFont="1" applyBorder="1" applyAlignment="1" applyProtection="1">
      <alignment horizontal="justify" vertical="center"/>
      <protection locked="0"/>
    </xf>
    <xf numFmtId="0" fontId="1" fillId="0" borderId="1" xfId="1" applyFont="1" applyFill="1" applyBorder="1" applyAlignment="1" applyProtection="1">
      <alignment horizontal="justify" vertical="center"/>
      <protection locked="0"/>
    </xf>
    <xf numFmtId="0" fontId="1" fillId="0" borderId="1" xfId="1" applyBorder="1" applyAlignment="1" applyProtection="1">
      <alignment horizontal="justify" vertical="center"/>
      <protection locked="0"/>
    </xf>
    <xf numFmtId="0" fontId="16" fillId="0" borderId="1" xfId="1" applyFont="1" applyFill="1" applyBorder="1" applyAlignment="1" applyProtection="1">
      <alignment horizontal="justify" vertical="center"/>
      <protection locked="0"/>
    </xf>
    <xf numFmtId="0" fontId="1" fillId="0" borderId="9" xfId="1" applyBorder="1" applyAlignment="1" applyProtection="1">
      <alignment horizontal="justify" vertical="center"/>
      <protection locked="0"/>
    </xf>
    <xf numFmtId="0" fontId="1" fillId="0" borderId="0" xfId="1" applyProtection="1">
      <protection locked="0"/>
    </xf>
    <xf numFmtId="0" fontId="26" fillId="0" borderId="1" xfId="1" applyFont="1" applyBorder="1" applyAlignment="1" applyProtection="1">
      <alignment horizontal="justify" vertical="center" wrapText="1"/>
      <protection locked="0"/>
    </xf>
    <xf numFmtId="0" fontId="33" fillId="0" borderId="1" xfId="1" applyFont="1" applyBorder="1" applyAlignment="1" applyProtection="1">
      <alignment horizontal="justify" vertical="center" wrapText="1"/>
      <protection locked="0"/>
    </xf>
    <xf numFmtId="0" fontId="12" fillId="0" borderId="1" xfId="1" applyFont="1" applyBorder="1" applyAlignment="1" applyProtection="1">
      <alignment horizontal="justify" vertical="center"/>
      <protection locked="0"/>
    </xf>
    <xf numFmtId="0" fontId="32" fillId="0" borderId="1" xfId="1" applyFont="1" applyBorder="1" applyAlignment="1" applyProtection="1">
      <alignment horizontal="justify" vertical="center"/>
      <protection locked="0"/>
    </xf>
    <xf numFmtId="0" fontId="12" fillId="0" borderId="9" xfId="1" applyFont="1" applyBorder="1" applyAlignment="1" applyProtection="1">
      <alignment horizontal="justify" vertical="center"/>
      <protection locked="0"/>
    </xf>
    <xf numFmtId="0" fontId="35" fillId="0" borderId="1" xfId="1" applyFont="1" applyBorder="1" applyAlignment="1" applyProtection="1">
      <alignment horizontal="justify" vertical="center" wrapText="1"/>
      <protection locked="0"/>
    </xf>
    <xf numFmtId="0" fontId="23" fillId="0" borderId="1" xfId="1" applyFont="1" applyBorder="1" applyAlignment="1" applyProtection="1">
      <alignment horizontal="justify" vertical="center"/>
      <protection locked="0"/>
    </xf>
    <xf numFmtId="0" fontId="1" fillId="0" borderId="1" xfId="1" applyFont="1" applyBorder="1" applyAlignment="1" applyProtection="1">
      <alignment horizontal="justify" vertical="center"/>
      <protection locked="0"/>
    </xf>
    <xf numFmtId="0" fontId="29" fillId="0" borderId="14" xfId="1" applyFont="1" applyBorder="1" applyAlignment="1" applyProtection="1">
      <alignment horizontal="center" vertical="center"/>
    </xf>
    <xf numFmtId="20" fontId="1" fillId="0" borderId="1" xfId="1" applyNumberFormat="1" applyBorder="1" applyAlignment="1" applyProtection="1">
      <alignment horizontal="justify" vertical="center"/>
    </xf>
    <xf numFmtId="0" fontId="16" fillId="0" borderId="1" xfId="1" applyFont="1" applyBorder="1" applyAlignment="1" applyProtection="1">
      <alignment horizontal="justify" vertical="center"/>
    </xf>
    <xf numFmtId="0" fontId="22" fillId="0" borderId="1" xfId="1" applyFont="1" applyBorder="1" applyAlignment="1" applyProtection="1">
      <alignment horizontal="justify" vertical="center" wrapText="1"/>
    </xf>
    <xf numFmtId="0" fontId="16" fillId="0" borderId="1" xfId="1" applyFont="1" applyBorder="1" applyAlignment="1" applyProtection="1">
      <alignment horizontal="justify" vertical="center" wrapText="1"/>
    </xf>
    <xf numFmtId="0" fontId="29" fillId="0" borderId="14" xfId="1" applyFont="1" applyBorder="1" applyAlignment="1" applyProtection="1">
      <alignment horizontal="justify" vertical="center"/>
    </xf>
    <xf numFmtId="0" fontId="17" fillId="0" borderId="15" xfId="1" applyFont="1" applyBorder="1" applyAlignment="1" applyProtection="1">
      <alignment horizontal="justify" vertical="center"/>
    </xf>
    <xf numFmtId="0" fontId="19" fillId="0" borderId="1" xfId="1" applyFont="1" applyBorder="1" applyAlignment="1" applyProtection="1">
      <alignment horizontal="justify" vertical="center"/>
    </xf>
    <xf numFmtId="0" fontId="19" fillId="0" borderId="18" xfId="1" applyFont="1" applyBorder="1" applyAlignment="1" applyProtection="1">
      <alignment horizontal="center" vertical="center"/>
    </xf>
    <xf numFmtId="0" fontId="19" fillId="0" borderId="19" xfId="1" applyFont="1" applyBorder="1" applyAlignment="1" applyProtection="1">
      <alignment horizontal="center" vertical="center"/>
    </xf>
    <xf numFmtId="0" fontId="19" fillId="0" borderId="6" xfId="1" applyFont="1" applyBorder="1" applyAlignment="1" applyProtection="1">
      <alignment horizontal="center" vertical="center"/>
    </xf>
    <xf numFmtId="0" fontId="19" fillId="0" borderId="13" xfId="1" applyFont="1" applyBorder="1" applyAlignment="1" applyProtection="1">
      <alignment horizontal="center" vertical="center"/>
    </xf>
    <xf numFmtId="0" fontId="19" fillId="0" borderId="3" xfId="1" applyFont="1" applyBorder="1" applyAlignment="1" applyProtection="1">
      <alignment horizontal="justify" vertical="center" wrapText="1"/>
    </xf>
    <xf numFmtId="0" fontId="21" fillId="0" borderId="3" xfId="1" applyFont="1" applyBorder="1" applyAlignment="1" applyProtection="1">
      <alignment horizontal="justify" vertical="center" wrapText="1"/>
    </xf>
    <xf numFmtId="0" fontId="22" fillId="0" borderId="12" xfId="1" applyFont="1" applyBorder="1" applyAlignment="1" applyProtection="1">
      <alignment horizontal="justify" vertical="center" wrapText="1"/>
    </xf>
    <xf numFmtId="0" fontId="22" fillId="0" borderId="17" xfId="1" applyFont="1" applyBorder="1" applyAlignment="1" applyProtection="1">
      <alignment horizontal="justify" vertical="center" wrapText="1"/>
    </xf>
    <xf numFmtId="0" fontId="22" fillId="0" borderId="1" xfId="1" applyFont="1" applyFill="1" applyBorder="1" applyAlignment="1" applyProtection="1">
      <alignment horizontal="justify" vertical="center" wrapText="1"/>
    </xf>
    <xf numFmtId="0" fontId="25" fillId="0" borderId="1" xfId="1" applyFont="1" applyBorder="1" applyAlignment="1" applyProtection="1">
      <alignment horizontal="justify" vertical="center" wrapText="1"/>
    </xf>
    <xf numFmtId="0" fontId="36" fillId="0" borderId="1" xfId="1" applyFont="1" applyBorder="1" applyAlignment="1" applyProtection="1">
      <alignment horizontal="justify" vertical="center"/>
    </xf>
    <xf numFmtId="0" fontId="19" fillId="0" borderId="9" xfId="1" applyFont="1" applyBorder="1" applyAlignment="1" applyProtection="1">
      <alignment horizontal="justify" vertical="center"/>
    </xf>
    <xf numFmtId="0" fontId="19" fillId="0" borderId="1" xfId="1" applyFont="1" applyBorder="1" applyAlignment="1" applyProtection="1">
      <alignment horizontal="center" vertical="center"/>
    </xf>
    <xf numFmtId="0" fontId="33" fillId="0" borderId="1" xfId="1" applyFont="1" applyBorder="1" applyAlignment="1" applyProtection="1">
      <alignment horizontal="justify" vertical="center" wrapText="1"/>
      <protection locked="0"/>
    </xf>
    <xf numFmtId="0" fontId="32" fillId="0" borderId="1" xfId="1" applyFont="1" applyBorder="1" applyAlignment="1" applyProtection="1">
      <alignment horizontal="justify" vertical="center"/>
      <protection locked="0"/>
    </xf>
    <xf numFmtId="0" fontId="22" fillId="0" borderId="9" xfId="1" applyFont="1" applyBorder="1" applyAlignment="1" applyProtection="1">
      <alignment horizontal="justify" vertical="center" wrapText="1"/>
    </xf>
    <xf numFmtId="0" fontId="22" fillId="0" borderId="1" xfId="1" applyFont="1" applyBorder="1" applyAlignment="1" applyProtection="1">
      <alignment horizontal="justify" vertical="center"/>
    </xf>
    <xf numFmtId="20" fontId="1" fillId="0" borderId="9" xfId="1" applyNumberFormat="1" applyBorder="1" applyAlignment="1" applyProtection="1">
      <alignment horizontal="justify" vertical="center"/>
    </xf>
    <xf numFmtId="0" fontId="16" fillId="0" borderId="9" xfId="1" applyFont="1" applyBorder="1" applyAlignment="1" applyProtection="1">
      <alignment horizontal="justify" vertical="center" wrapText="1"/>
    </xf>
    <xf numFmtId="0" fontId="26" fillId="0" borderId="1" xfId="1" applyFont="1" applyBorder="1" applyAlignment="1" applyProtection="1">
      <alignment horizontal="justify" vertical="center" wrapText="1"/>
    </xf>
    <xf numFmtId="0" fontId="17" fillId="0" borderId="1" xfId="1" applyFont="1" applyBorder="1" applyAlignment="1" applyProtection="1">
      <alignment horizontal="justify" vertical="center"/>
    </xf>
    <xf numFmtId="0" fontId="26" fillId="0" borderId="1" xfId="1" applyFont="1" applyBorder="1" applyAlignment="1" applyProtection="1">
      <alignment horizontal="justify" vertical="center" wrapText="1"/>
      <protection locked="0"/>
    </xf>
    <xf numFmtId="0" fontId="20" fillId="0" borderId="1" xfId="1" applyFont="1" applyBorder="1" applyAlignment="1" applyProtection="1">
      <alignment horizontal="justify" vertical="center"/>
    </xf>
    <xf numFmtId="0" fontId="29" fillId="0" borderId="14" xfId="1" applyFont="1" applyBorder="1" applyAlignment="1" applyProtection="1">
      <alignment horizontal="justify" vertical="center" wrapText="1"/>
    </xf>
    <xf numFmtId="0" fontId="1" fillId="0" borderId="1" xfId="1" applyBorder="1" applyAlignment="1" applyProtection="1">
      <alignment horizontal="justify" vertical="center"/>
    </xf>
    <xf numFmtId="20" fontId="1" fillId="0" borderId="1" xfId="1" applyNumberFormat="1" applyBorder="1" applyAlignment="1" applyProtection="1">
      <alignment horizontal="justify" vertical="center" wrapText="1"/>
    </xf>
    <xf numFmtId="0" fontId="1" fillId="0" borderId="1" xfId="1" applyFont="1" applyBorder="1" applyAlignment="1" applyProtection="1">
      <alignment horizontal="justify" vertical="center"/>
      <protection locked="0"/>
    </xf>
    <xf numFmtId="0" fontId="15" fillId="0" borderId="1" xfId="1" applyFont="1" applyBorder="1" applyAlignment="1" applyProtection="1">
      <alignment horizontal="justify" vertical="center" wrapText="1"/>
    </xf>
    <xf numFmtId="0" fontId="1" fillId="0" borderId="1" xfId="1" applyFont="1" applyFill="1" applyBorder="1" applyAlignment="1" applyProtection="1">
      <alignment horizontal="justify" vertical="center"/>
    </xf>
    <xf numFmtId="0" fontId="12" fillId="0" borderId="1" xfId="1" applyFont="1" applyBorder="1" applyAlignment="1" applyProtection="1">
      <alignment horizontal="justify" vertical="center"/>
    </xf>
    <xf numFmtId="0" fontId="15" fillId="0" borderId="2" xfId="1" applyFont="1" applyFill="1" applyBorder="1" applyAlignment="1" applyProtection="1">
      <alignment horizontal="justify" vertical="center" wrapText="1"/>
    </xf>
    <xf numFmtId="0" fontId="15" fillId="0" borderId="4" xfId="1" applyFont="1" applyFill="1" applyBorder="1" applyAlignment="1" applyProtection="1">
      <alignment horizontal="justify" vertical="center" wrapText="1"/>
    </xf>
    <xf numFmtId="0" fontId="15" fillId="0" borderId="5" xfId="1" applyFont="1" applyFill="1" applyBorder="1" applyAlignment="1" applyProtection="1">
      <alignment horizontal="justify" vertical="center" wrapText="1"/>
    </xf>
    <xf numFmtId="0" fontId="15" fillId="0" borderId="8" xfId="1" applyFont="1" applyFill="1" applyBorder="1" applyAlignment="1" applyProtection="1">
      <alignment horizontal="justify" vertical="center" wrapText="1"/>
    </xf>
    <xf numFmtId="0" fontId="15" fillId="0" borderId="6" xfId="1" applyFont="1" applyFill="1" applyBorder="1" applyAlignment="1" applyProtection="1">
      <alignment horizontal="justify" vertical="center" wrapText="1"/>
    </xf>
    <xf numFmtId="0" fontId="15" fillId="0" borderId="13" xfId="1" applyFont="1" applyFill="1" applyBorder="1" applyAlignment="1" applyProtection="1">
      <alignment horizontal="justify" vertical="center" wrapText="1"/>
    </xf>
    <xf numFmtId="0" fontId="12" fillId="0" borderId="12" xfId="1" applyFont="1" applyBorder="1" applyAlignment="1" applyProtection="1">
      <alignment horizontal="justify" vertical="center"/>
    </xf>
    <xf numFmtId="0" fontId="1" fillId="0" borderId="1" xfId="1" applyFont="1" applyBorder="1" applyAlignment="1" applyProtection="1">
      <alignment horizontal="justify" vertical="center" wrapText="1"/>
    </xf>
    <xf numFmtId="0" fontId="1" fillId="0" borderId="1" xfId="1" applyFont="1" applyBorder="1" applyAlignment="1" applyProtection="1">
      <alignment horizontal="justify" vertical="center"/>
    </xf>
    <xf numFmtId="0" fontId="37" fillId="0" borderId="1" xfId="1" applyFont="1" applyBorder="1" applyAlignment="1" applyProtection="1">
      <alignment horizontal="justify" vertical="center"/>
    </xf>
    <xf numFmtId="20" fontId="17" fillId="0" borderId="1" xfId="1" applyNumberFormat="1" applyFont="1" applyBorder="1" applyAlignment="1" applyProtection="1">
      <alignment horizontal="justify" vertical="center"/>
    </xf>
    <xf numFmtId="0" fontId="1" fillId="0" borderId="0" xfId="1" applyBorder="1" applyAlignment="1" applyProtection="1">
      <alignment horizontal="justify" vertical="center"/>
    </xf>
    <xf numFmtId="0" fontId="39" fillId="0" borderId="1" xfId="1" applyFont="1" applyBorder="1" applyAlignment="1" applyProtection="1">
      <alignment horizontal="center" vertical="center" wrapText="1"/>
    </xf>
    <xf numFmtId="0" fontId="3" fillId="0" borderId="0" xfId="1" applyFont="1" applyBorder="1" applyAlignment="1" applyProtection="1">
      <alignment horizontal="center" vertical="center"/>
    </xf>
    <xf numFmtId="0" fontId="6" fillId="0" borderId="1" xfId="1" applyFont="1" applyBorder="1" applyAlignment="1" applyProtection="1"/>
    <xf numFmtId="0" fontId="3" fillId="0" borderId="1" xfId="1" applyFont="1" applyBorder="1" applyAlignment="1" applyProtection="1"/>
    <xf numFmtId="0" fontId="7" fillId="0" borderId="1" xfId="1" applyFont="1" applyBorder="1" applyAlignment="1" applyProtection="1">
      <alignment horizontal="center" vertical="center"/>
    </xf>
    <xf numFmtId="0" fontId="5" fillId="0" borderId="1" xfId="1" applyFont="1" applyBorder="1" applyAlignment="1" applyProtection="1">
      <protection locked="0"/>
    </xf>
    <xf numFmtId="0" fontId="7" fillId="0" borderId="1" xfId="1" applyFont="1" applyBorder="1" applyAlignment="1" applyProtection="1">
      <alignment wrapText="1"/>
      <protection locked="0"/>
    </xf>
    <xf numFmtId="0" fontId="7" fillId="0" borderId="1" xfId="1" applyFont="1" applyBorder="1" applyAlignment="1" applyProtection="1">
      <protection locked="0"/>
    </xf>
    <xf numFmtId="0" fontId="8" fillId="0" borderId="1" xfId="1" applyFont="1" applyBorder="1" applyAlignment="1" applyProtection="1">
      <alignment horizontal="center" wrapText="1"/>
    </xf>
    <xf numFmtId="0" fontId="38" fillId="0" borderId="1" xfId="1" applyFont="1" applyFill="1" applyBorder="1" applyAlignment="1" applyProtection="1">
      <alignment horizontal="center"/>
    </xf>
    <xf numFmtId="0" fontId="39" fillId="0" borderId="3" xfId="1" applyFont="1" applyBorder="1" applyAlignment="1" applyProtection="1">
      <alignment horizontal="left" vertical="center" wrapText="1"/>
    </xf>
    <xf numFmtId="0" fontId="40" fillId="0" borderId="3" xfId="1" applyFont="1" applyBorder="1" applyAlignment="1" applyProtection="1">
      <alignment horizontal="right" vertical="center" wrapText="1"/>
    </xf>
    <xf numFmtId="0" fontId="25" fillId="0" borderId="3" xfId="0" applyFont="1" applyBorder="1" applyAlignment="1" applyProtection="1">
      <alignment horizontal="right" vertical="center" wrapText="1"/>
    </xf>
    <xf numFmtId="20" fontId="1" fillId="0" borderId="12" xfId="1" applyNumberFormat="1" applyBorder="1" applyAlignment="1" applyProtection="1">
      <alignment horizontal="justify" vertical="center" wrapText="1"/>
    </xf>
    <xf numFmtId="20" fontId="1" fillId="0" borderId="16" xfId="1" applyNumberFormat="1" applyBorder="1" applyAlignment="1" applyProtection="1">
      <alignment horizontal="justify" vertical="center" wrapText="1"/>
    </xf>
    <xf numFmtId="20" fontId="1" fillId="0" borderId="17" xfId="1" applyNumberFormat="1" applyBorder="1" applyAlignment="1" applyProtection="1">
      <alignment horizontal="justify" vertical="center" wrapText="1"/>
    </xf>
    <xf numFmtId="0" fontId="1" fillId="0" borderId="16" xfId="1" applyFill="1" applyBorder="1" applyAlignment="1" applyProtection="1">
      <alignment horizontal="justify" vertical="center"/>
    </xf>
    <xf numFmtId="0" fontId="0" fillId="0" borderId="16" xfId="0" applyBorder="1" applyAlignment="1" applyProtection="1">
      <alignment horizontal="justify" vertical="center"/>
    </xf>
    <xf numFmtId="0" fontId="0" fillId="0" borderId="17" xfId="0" applyBorder="1" applyAlignment="1" applyProtection="1">
      <alignment horizontal="justify" vertical="center"/>
    </xf>
    <xf numFmtId="0" fontId="1" fillId="0" borderId="12" xfId="1" applyFont="1" applyBorder="1" applyAlignment="1" applyProtection="1">
      <alignment horizontal="justify" vertical="center"/>
    </xf>
    <xf numFmtId="0" fontId="1" fillId="0" borderId="17" xfId="1" applyFont="1" applyBorder="1" applyAlignment="1" applyProtection="1">
      <alignment horizontal="justify" vertical="center"/>
    </xf>
    <xf numFmtId="0" fontId="1" fillId="0" borderId="12" xfId="1" applyFont="1" applyFill="1" applyBorder="1" applyAlignment="1" applyProtection="1">
      <alignment horizontal="justify" vertical="center"/>
    </xf>
    <xf numFmtId="0" fontId="0" fillId="0" borderId="17" xfId="0" applyFill="1" applyBorder="1" applyAlignment="1" applyProtection="1">
      <alignment horizontal="justify" vertical="center"/>
    </xf>
    <xf numFmtId="0" fontId="3" fillId="0" borderId="1" xfId="1" applyFont="1" applyBorder="1" applyAlignment="1" applyProtection="1">
      <protection locked="0"/>
    </xf>
    <xf numFmtId="0" fontId="38" fillId="0" borderId="1" xfId="1" applyFont="1" applyBorder="1" applyAlignment="1" applyProtection="1"/>
    <xf numFmtId="0" fontId="11" fillId="0" borderId="1" xfId="1" applyFont="1" applyBorder="1" applyAlignment="1" applyProtection="1">
      <alignment vertical="center"/>
    </xf>
    <xf numFmtId="0" fontId="12" fillId="0" borderId="1" xfId="1" applyFont="1" applyBorder="1" applyAlignment="1" applyProtection="1">
      <alignment horizontal="center" wrapText="1"/>
    </xf>
    <xf numFmtId="0" fontId="12" fillId="0" borderId="1" xfId="1" applyFont="1" applyBorder="1" applyAlignment="1" applyProtection="1"/>
    <xf numFmtId="0" fontId="13" fillId="0" borderId="1" xfId="1" applyFont="1" applyBorder="1" applyAlignment="1" applyProtection="1">
      <alignment horizontal="justify" vertical="center" wrapText="1"/>
    </xf>
  </cellXfs>
  <cellStyles count="2">
    <cellStyle name="Excel Built-in Normal" xfId="1"/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6"/>
  <sheetViews>
    <sheetView tabSelected="1" view="pageBreakPreview" zoomScale="120" zoomScaleNormal="100" zoomScaleSheetLayoutView="120" workbookViewId="0">
      <selection activeCell="A36" sqref="A36"/>
    </sheetView>
  </sheetViews>
  <sheetFormatPr defaultColWidth="8.7109375" defaultRowHeight="15.75"/>
  <cols>
    <col min="1" max="1" width="5.85546875" style="3" customWidth="1"/>
    <col min="2" max="2" width="18.85546875" style="3" customWidth="1"/>
    <col min="3" max="3" width="50.7109375" style="100" customWidth="1"/>
    <col min="4" max="4" width="8.7109375" style="3"/>
    <col min="5" max="5" width="13" style="3" customWidth="1"/>
    <col min="6" max="6" width="5.140625" style="3" customWidth="1"/>
    <col min="7" max="7" width="4.28515625" style="3" customWidth="1"/>
    <col min="8" max="8" width="5.5703125" style="3" customWidth="1"/>
    <col min="9" max="9" width="23.7109375" style="3" customWidth="1"/>
    <col min="10" max="10" width="4.85546875" style="9" customWidth="1"/>
    <col min="11" max="16384" width="8.7109375" style="3"/>
  </cols>
  <sheetData>
    <row r="1" spans="1:10" ht="50.25" customHeight="1">
      <c r="A1" s="173" t="s">
        <v>184</v>
      </c>
      <c r="B1" s="173"/>
      <c r="C1" s="173"/>
      <c r="D1" s="173"/>
      <c r="E1" s="173"/>
      <c r="F1" s="173"/>
      <c r="G1" s="173"/>
      <c r="H1" s="173"/>
      <c r="I1" s="173"/>
      <c r="J1" s="2"/>
    </row>
    <row r="2" spans="1:10" ht="24.75" customHeight="1">
      <c r="A2" s="183" t="s">
        <v>185</v>
      </c>
      <c r="B2" s="183"/>
      <c r="C2" s="183"/>
      <c r="D2" s="4"/>
      <c r="E2" s="184" t="s">
        <v>230</v>
      </c>
      <c r="F2" s="185"/>
      <c r="G2" s="185"/>
      <c r="H2" s="185"/>
      <c r="I2" s="185"/>
      <c r="J2" s="2"/>
    </row>
    <row r="3" spans="1:10">
      <c r="A3" s="174"/>
      <c r="B3" s="174"/>
      <c r="C3" s="174"/>
      <c r="D3" s="174"/>
      <c r="E3" s="174"/>
      <c r="F3" s="174"/>
      <c r="G3" s="174"/>
      <c r="H3" s="174"/>
      <c r="I3" s="174"/>
      <c r="J3" s="5"/>
    </row>
    <row r="4" spans="1:10" ht="18.75" customHeight="1">
      <c r="A4" s="6" t="s">
        <v>0</v>
      </c>
      <c r="B4" s="102"/>
      <c r="C4" s="103"/>
      <c r="D4" s="7"/>
      <c r="E4" s="7"/>
      <c r="F4" s="175" t="s">
        <v>1</v>
      </c>
      <c r="G4" s="175"/>
      <c r="H4" s="175"/>
      <c r="I4" s="175"/>
      <c r="J4" s="5"/>
    </row>
    <row r="5" spans="1:10" ht="18.75" customHeight="1">
      <c r="A5" s="176" t="s">
        <v>2</v>
      </c>
      <c r="B5" s="176"/>
      <c r="C5" s="104"/>
      <c r="D5" s="8"/>
      <c r="E5" s="8"/>
      <c r="F5" s="105"/>
      <c r="G5" s="175" t="s">
        <v>3</v>
      </c>
      <c r="H5" s="175"/>
      <c r="I5" s="175"/>
    </row>
    <row r="6" spans="1:10" ht="18.75" customHeight="1">
      <c r="A6" s="10"/>
      <c r="B6" s="8"/>
      <c r="C6" s="11"/>
      <c r="D6" s="8"/>
      <c r="E6" s="8"/>
      <c r="F6" s="105"/>
      <c r="G6" s="175" t="s">
        <v>4</v>
      </c>
      <c r="H6" s="175"/>
      <c r="I6" s="175"/>
    </row>
    <row r="7" spans="1:10" ht="15" customHeight="1">
      <c r="A7" s="177" t="s">
        <v>5</v>
      </c>
      <c r="B7" s="177"/>
      <c r="C7" s="177"/>
      <c r="D7" s="178"/>
      <c r="E7" s="178"/>
      <c r="F7" s="178"/>
      <c r="G7" s="178"/>
      <c r="H7" s="178"/>
      <c r="I7" s="178"/>
    </row>
    <row r="8" spans="1:10" ht="15" customHeight="1">
      <c r="A8" s="177"/>
      <c r="B8" s="177"/>
      <c r="C8" s="177"/>
      <c r="D8" s="178"/>
      <c r="E8" s="178"/>
      <c r="F8" s="178"/>
      <c r="G8" s="178"/>
      <c r="H8" s="178"/>
      <c r="I8" s="178"/>
    </row>
    <row r="9" spans="1:10" ht="15" customHeight="1">
      <c r="A9" s="177"/>
      <c r="B9" s="177"/>
      <c r="C9" s="177"/>
      <c r="D9" s="178"/>
      <c r="E9" s="178"/>
      <c r="F9" s="178"/>
      <c r="G9" s="178"/>
      <c r="H9" s="178"/>
      <c r="I9" s="178"/>
    </row>
    <row r="10" spans="1:10" ht="8.25" customHeight="1">
      <c r="A10" s="10"/>
      <c r="B10" s="8"/>
      <c r="C10" s="11"/>
      <c r="D10" s="8"/>
      <c r="E10" s="8"/>
      <c r="F10" s="8"/>
      <c r="G10" s="8"/>
      <c r="H10" s="8"/>
      <c r="I10" s="8"/>
    </row>
    <row r="11" spans="1:10" ht="18.75" customHeight="1">
      <c r="A11" s="177" t="s">
        <v>6</v>
      </c>
      <c r="B11" s="177"/>
      <c r="C11" s="177"/>
      <c r="D11" s="177"/>
      <c r="E11" s="177"/>
      <c r="F11" s="177"/>
      <c r="G11" s="177"/>
      <c r="H11" s="177"/>
      <c r="I11" s="177"/>
    </row>
    <row r="12" spans="1:10" ht="8.25" customHeight="1">
      <c r="A12" s="10"/>
      <c r="B12" s="8"/>
      <c r="C12" s="11"/>
      <c r="D12" s="8"/>
      <c r="E12" s="8"/>
      <c r="F12" s="8"/>
      <c r="G12" s="8"/>
      <c r="H12" s="8"/>
      <c r="I12" s="8"/>
    </row>
    <row r="13" spans="1:10" ht="18.75" customHeight="1">
      <c r="A13" s="176" t="s">
        <v>7</v>
      </c>
      <c r="B13" s="176"/>
      <c r="C13" s="179"/>
      <c r="D13" s="179"/>
      <c r="E13" s="179"/>
      <c r="F13" s="12"/>
      <c r="G13" s="12"/>
      <c r="H13" s="12"/>
      <c r="I13" s="12"/>
    </row>
    <row r="14" spans="1:10" ht="18.75" customHeight="1">
      <c r="A14" s="176" t="s">
        <v>8</v>
      </c>
      <c r="B14" s="176"/>
      <c r="C14" s="106"/>
      <c r="D14" s="176" t="s">
        <v>9</v>
      </c>
      <c r="E14" s="176"/>
      <c r="F14" s="180"/>
      <c r="G14" s="180"/>
      <c r="H14" s="180"/>
      <c r="I14" s="180"/>
      <c r="J14" s="5"/>
    </row>
    <row r="15" spans="1:10" ht="7.5" customHeight="1">
      <c r="A15" s="12"/>
      <c r="B15" s="12"/>
      <c r="C15" s="13"/>
      <c r="D15" s="12"/>
      <c r="E15" s="12"/>
      <c r="F15" s="12"/>
      <c r="G15" s="12"/>
      <c r="H15" s="12"/>
      <c r="I15" s="12"/>
    </row>
    <row r="16" spans="1:10" ht="18.75" customHeight="1">
      <c r="A16" s="181" t="s">
        <v>10</v>
      </c>
      <c r="B16" s="181"/>
      <c r="C16" s="181"/>
      <c r="D16" s="181"/>
      <c r="E16" s="181"/>
      <c r="F16" s="181"/>
      <c r="G16" s="181"/>
      <c r="H16" s="181"/>
      <c r="I16" s="181"/>
      <c r="J16" s="14"/>
    </row>
    <row r="17" spans="1:10" ht="18.75" customHeight="1">
      <c r="A17" s="176" t="s">
        <v>11</v>
      </c>
      <c r="B17" s="176"/>
      <c r="C17" s="107"/>
      <c r="D17" s="15" t="s">
        <v>12</v>
      </c>
      <c r="E17" s="196"/>
      <c r="F17" s="196"/>
      <c r="G17" s="196"/>
      <c r="H17" s="196"/>
      <c r="I17" s="196"/>
      <c r="J17" s="5"/>
    </row>
    <row r="18" spans="1:10" ht="18.75" customHeight="1">
      <c r="A18" s="176" t="s">
        <v>13</v>
      </c>
      <c r="B18" s="176"/>
      <c r="C18" s="107"/>
      <c r="D18" s="16"/>
      <c r="E18" s="16"/>
      <c r="F18" s="16"/>
      <c r="G18" s="16"/>
      <c r="H18" s="16"/>
      <c r="I18" s="16"/>
    </row>
    <row r="19" spans="1:10" ht="13.5" customHeight="1">
      <c r="A19" s="7"/>
      <c r="B19" s="7"/>
      <c r="C19" s="17"/>
      <c r="D19" s="8"/>
      <c r="E19" s="8"/>
      <c r="F19" s="8"/>
      <c r="G19" s="8"/>
      <c r="H19" s="8"/>
      <c r="I19" s="8"/>
    </row>
    <row r="20" spans="1:10" ht="18.75" customHeight="1">
      <c r="A20" s="182" t="s">
        <v>180</v>
      </c>
      <c r="B20" s="182"/>
      <c r="C20" s="182"/>
      <c r="D20" s="182"/>
      <c r="E20" s="182"/>
      <c r="F20" s="182"/>
      <c r="G20" s="182"/>
      <c r="H20" s="182"/>
      <c r="I20" s="182"/>
    </row>
    <row r="21" spans="1:10" ht="13.5" customHeight="1">
      <c r="A21" s="18"/>
      <c r="B21" s="19"/>
      <c r="C21" s="20"/>
      <c r="D21" s="21"/>
      <c r="E21" s="21"/>
      <c r="F21" s="21"/>
      <c r="G21" s="21"/>
      <c r="H21" s="21"/>
      <c r="I21" s="22"/>
    </row>
    <row r="22" spans="1:10" ht="18.75" customHeight="1">
      <c r="A22" s="23"/>
      <c r="B22" s="24" t="s">
        <v>177</v>
      </c>
      <c r="C22" s="25"/>
      <c r="D22" s="176" t="s">
        <v>14</v>
      </c>
      <c r="E22" s="176"/>
      <c r="F22" s="176"/>
      <c r="G22" s="176"/>
      <c r="H22" s="176"/>
      <c r="I22" s="26">
        <f>D36+D38+D39+D42+D43+D44+D45+D46+D50+D51+D52+D55+D56+D59+D60+D61+D62+D65+D66+D67+I36+I38+I39+I42+I43+I44+I46+I50+I59+I64</f>
        <v>0</v>
      </c>
    </row>
    <row r="23" spans="1:10" ht="18.75" customHeight="1">
      <c r="A23" s="23"/>
      <c r="B23" s="24" t="s">
        <v>178</v>
      </c>
      <c r="C23" s="25"/>
      <c r="D23" s="176" t="s">
        <v>15</v>
      </c>
      <c r="E23" s="176"/>
      <c r="F23" s="176"/>
      <c r="G23" s="176"/>
      <c r="H23" s="176"/>
      <c r="I23" s="26">
        <f>I98</f>
        <v>0</v>
      </c>
    </row>
    <row r="24" spans="1:10" ht="18.75" customHeight="1">
      <c r="A24" s="23"/>
      <c r="B24" s="27" t="s">
        <v>179</v>
      </c>
      <c r="C24" s="25"/>
      <c r="D24" s="176" t="s">
        <v>181</v>
      </c>
      <c r="E24" s="176"/>
      <c r="F24" s="176"/>
      <c r="G24" s="176"/>
      <c r="H24" s="176"/>
      <c r="I24" s="28">
        <f>I114</f>
        <v>0</v>
      </c>
    </row>
    <row r="25" spans="1:10" ht="18.75" customHeight="1">
      <c r="A25" s="23"/>
      <c r="B25" s="29"/>
      <c r="C25" s="25"/>
      <c r="D25" s="176" t="s">
        <v>16</v>
      </c>
      <c r="E25" s="176"/>
      <c r="F25" s="176"/>
      <c r="G25" s="176"/>
      <c r="H25" s="176"/>
      <c r="I25" s="30">
        <f>I160</f>
        <v>0</v>
      </c>
    </row>
    <row r="26" spans="1:10" ht="18.75" customHeight="1">
      <c r="A26" s="23"/>
      <c r="B26" s="29"/>
      <c r="C26" s="25"/>
      <c r="D26" s="176" t="s">
        <v>17</v>
      </c>
      <c r="E26" s="176"/>
      <c r="F26" s="176"/>
      <c r="G26" s="176"/>
      <c r="H26" s="176"/>
      <c r="I26" s="30">
        <f>I176</f>
        <v>0</v>
      </c>
    </row>
    <row r="27" spans="1:10" ht="18.75" customHeight="1">
      <c r="A27" s="31"/>
      <c r="B27" s="32"/>
      <c r="C27" s="33"/>
      <c r="D27" s="176" t="s">
        <v>18</v>
      </c>
      <c r="E27" s="176"/>
      <c r="F27" s="176"/>
      <c r="G27" s="176"/>
      <c r="H27" s="176"/>
      <c r="I27" s="26">
        <f>SUM(I22:I26)</f>
        <v>0</v>
      </c>
    </row>
    <row r="28" spans="1:10" ht="18.75" customHeight="1">
      <c r="A28" s="23"/>
      <c r="B28" s="29"/>
      <c r="C28" s="25"/>
      <c r="D28" s="34"/>
      <c r="E28" s="29"/>
      <c r="F28" s="29"/>
      <c r="G28" s="29"/>
      <c r="H28" s="29"/>
      <c r="I28" s="35"/>
    </row>
    <row r="29" spans="1:10" ht="18.75" customHeight="1">
      <c r="A29" s="31"/>
      <c r="B29" s="32"/>
      <c r="C29" s="33"/>
      <c r="D29" s="197" t="s">
        <v>176</v>
      </c>
      <c r="E29" s="197"/>
      <c r="F29" s="197"/>
      <c r="G29" s="197"/>
      <c r="H29" s="197"/>
      <c r="I29" s="108"/>
    </row>
    <row r="30" spans="1:10" ht="18.75" customHeight="1">
      <c r="A30" s="36"/>
      <c r="B30" s="36"/>
      <c r="C30" s="37"/>
      <c r="D30" s="38"/>
      <c r="E30" s="36"/>
      <c r="F30" s="36"/>
      <c r="G30" s="36"/>
      <c r="H30" s="36"/>
      <c r="I30" s="39"/>
    </row>
    <row r="31" spans="1:10" ht="18.75" customHeight="1">
      <c r="A31" s="36"/>
      <c r="B31" s="36"/>
      <c r="C31" s="37"/>
      <c r="D31" s="38"/>
      <c r="E31" s="36"/>
      <c r="F31" s="36"/>
      <c r="G31" s="36"/>
      <c r="H31" s="36"/>
      <c r="I31" s="39"/>
    </row>
    <row r="32" spans="1:10" ht="18.75" customHeight="1">
      <c r="A32" s="36"/>
      <c r="B32" s="36"/>
      <c r="C32" s="37"/>
      <c r="D32" s="38"/>
      <c r="E32" s="36"/>
      <c r="F32" s="36"/>
      <c r="G32" s="36"/>
      <c r="H32" s="36"/>
      <c r="I32" s="39"/>
    </row>
    <row r="33" spans="1:10" ht="17.25" customHeight="1">
      <c r="A33" s="198" t="s">
        <v>19</v>
      </c>
      <c r="B33" s="198"/>
      <c r="C33" s="198"/>
      <c r="D33" s="198"/>
      <c r="E33" s="198"/>
      <c r="F33" s="198"/>
      <c r="G33" s="198"/>
      <c r="H33" s="198"/>
      <c r="I33" s="198"/>
    </row>
    <row r="34" spans="1:10" ht="20.25" customHeight="1">
      <c r="A34" s="40" t="s">
        <v>182</v>
      </c>
      <c r="B34" s="40"/>
      <c r="C34" s="41"/>
      <c r="D34" s="40"/>
      <c r="E34" s="40"/>
      <c r="F34" s="40"/>
      <c r="G34" s="40"/>
      <c r="H34" s="40"/>
      <c r="I34" s="40"/>
    </row>
    <row r="35" spans="1:10" ht="13.5" customHeight="1">
      <c r="A35" s="199" t="s">
        <v>20</v>
      </c>
      <c r="B35" s="199"/>
      <c r="C35" s="199"/>
      <c r="D35" s="199"/>
      <c r="E35" s="42"/>
      <c r="F35" s="200"/>
      <c r="G35" s="200"/>
      <c r="H35" s="200"/>
      <c r="I35" s="200"/>
      <c r="J35" s="38"/>
    </row>
    <row r="36" spans="1:10" ht="13.5" customHeight="1">
      <c r="A36" s="122"/>
      <c r="B36" s="168" t="s">
        <v>186</v>
      </c>
      <c r="C36" s="168"/>
      <c r="D36" s="43" t="str">
        <f>IF(A36="x",4,"0")</f>
        <v>0</v>
      </c>
      <c r="E36" s="44"/>
      <c r="F36" s="160" t="s">
        <v>21</v>
      </c>
      <c r="G36" s="160"/>
      <c r="H36" s="160"/>
      <c r="I36" s="160"/>
      <c r="J36" s="45"/>
    </row>
    <row r="37" spans="1:10" ht="13.5" customHeight="1">
      <c r="A37" s="109"/>
      <c r="B37" s="201" t="s">
        <v>187</v>
      </c>
      <c r="C37" s="201"/>
      <c r="D37" s="43" t="str">
        <f>IF(A37="x",3,"0")</f>
        <v>0</v>
      </c>
      <c r="E37" s="44"/>
      <c r="F37" s="109"/>
      <c r="G37" s="169" t="s">
        <v>195</v>
      </c>
      <c r="H37" s="169"/>
      <c r="I37" s="46" t="str">
        <f>IF(F37="x",5,"0")</f>
        <v>0</v>
      </c>
      <c r="J37" s="45"/>
    </row>
    <row r="38" spans="1:10" ht="13.5" customHeight="1">
      <c r="A38" s="109"/>
      <c r="B38" s="168" t="s">
        <v>188</v>
      </c>
      <c r="C38" s="168"/>
      <c r="D38" s="43" t="str">
        <f>IF(A38="x",2,"0")</f>
        <v>0</v>
      </c>
      <c r="E38" s="44"/>
      <c r="F38" s="109"/>
      <c r="G38" s="169" t="s">
        <v>196</v>
      </c>
      <c r="H38" s="169"/>
      <c r="I38" s="46" t="str">
        <f>IF(F38="x",5,"0")</f>
        <v>0</v>
      </c>
      <c r="J38" s="45"/>
    </row>
    <row r="39" spans="1:10" ht="13.5" customHeight="1">
      <c r="A39" s="109"/>
      <c r="B39" s="168" t="s">
        <v>189</v>
      </c>
      <c r="C39" s="168"/>
      <c r="D39" s="43" t="str">
        <f>IF(A39="x",1,"0")</f>
        <v>0</v>
      </c>
      <c r="E39" s="44"/>
      <c r="F39" s="109"/>
      <c r="G39" s="169" t="s">
        <v>197</v>
      </c>
      <c r="H39" s="169"/>
      <c r="I39" s="46" t="str">
        <f>IF(F39="x",10,"0")</f>
        <v>0</v>
      </c>
      <c r="J39" s="45"/>
    </row>
    <row r="40" spans="1:10" ht="11.25" customHeight="1">
      <c r="A40" s="44"/>
      <c r="B40" s="44"/>
      <c r="C40" s="47"/>
      <c r="D40" s="44"/>
      <c r="E40" s="44"/>
      <c r="F40" s="44"/>
      <c r="G40" s="44"/>
      <c r="H40" s="44"/>
      <c r="I40" s="44"/>
      <c r="J40" s="45"/>
    </row>
    <row r="41" spans="1:10" ht="13.5" customHeight="1">
      <c r="A41" s="160" t="s">
        <v>22</v>
      </c>
      <c r="B41" s="160"/>
      <c r="C41" s="160"/>
      <c r="D41" s="160"/>
      <c r="E41" s="48"/>
      <c r="F41" s="170" t="s">
        <v>175</v>
      </c>
      <c r="G41" s="170"/>
      <c r="H41" s="170"/>
      <c r="I41" s="170"/>
      <c r="J41" s="49"/>
    </row>
    <row r="42" spans="1:10" ht="13.5" customHeight="1">
      <c r="A42" s="109"/>
      <c r="B42" s="43" t="s">
        <v>190</v>
      </c>
      <c r="C42" s="50" t="s">
        <v>174</v>
      </c>
      <c r="D42" s="43" t="str">
        <f>IF(A42="x",2.5,"0")</f>
        <v>0</v>
      </c>
      <c r="E42" s="51"/>
      <c r="F42" s="109"/>
      <c r="G42" s="157" t="s">
        <v>195</v>
      </c>
      <c r="H42" s="157"/>
      <c r="I42" s="110" t="str">
        <f>IF(F42="x",5,"0")</f>
        <v>0</v>
      </c>
      <c r="J42" s="45"/>
    </row>
    <row r="43" spans="1:10" ht="13.5" customHeight="1">
      <c r="A43" s="109"/>
      <c r="B43" s="43" t="s">
        <v>191</v>
      </c>
      <c r="C43" s="50" t="s">
        <v>23</v>
      </c>
      <c r="D43" s="43" t="str">
        <f>IF(A43="x",2.5,"0")</f>
        <v>0</v>
      </c>
      <c r="E43" s="51"/>
      <c r="F43" s="109"/>
      <c r="G43" s="169" t="s">
        <v>196</v>
      </c>
      <c r="H43" s="169"/>
      <c r="I43" s="46" t="str">
        <f>IF(F43="x",5,"0")</f>
        <v>0</v>
      </c>
      <c r="J43" s="45"/>
    </row>
    <row r="44" spans="1:10" ht="13.5" customHeight="1">
      <c r="A44" s="109"/>
      <c r="B44" s="43" t="s">
        <v>192</v>
      </c>
      <c r="C44" s="50" t="s">
        <v>24</v>
      </c>
      <c r="D44" s="43" t="str">
        <f>IF(A44="x",2.5,"0")</f>
        <v>0</v>
      </c>
      <c r="E44" s="51"/>
      <c r="F44" s="109"/>
      <c r="G44" s="169" t="s">
        <v>197</v>
      </c>
      <c r="H44" s="169"/>
      <c r="I44" s="46" t="str">
        <f>IF(F44="x",10,"0")</f>
        <v>0</v>
      </c>
      <c r="J44" s="45"/>
    </row>
    <row r="45" spans="1:10" ht="13.5" customHeight="1">
      <c r="A45" s="109"/>
      <c r="B45" s="43" t="s">
        <v>193</v>
      </c>
      <c r="C45" s="50" t="s">
        <v>24</v>
      </c>
      <c r="D45" s="43" t="str">
        <f>IF(A45="x",2.5,"0")</f>
        <v>0</v>
      </c>
      <c r="E45" s="51"/>
      <c r="F45" s="44"/>
      <c r="G45" s="44"/>
      <c r="H45" s="44"/>
      <c r="I45" s="44"/>
      <c r="J45" s="45"/>
    </row>
    <row r="46" spans="1:10" ht="13.5" customHeight="1">
      <c r="A46" s="109"/>
      <c r="B46" s="168" t="s">
        <v>194</v>
      </c>
      <c r="C46" s="168" t="s">
        <v>25</v>
      </c>
      <c r="D46" s="169" t="str">
        <f>IF(A46="x",1,"0")</f>
        <v>0</v>
      </c>
      <c r="E46" s="172"/>
      <c r="F46" s="157"/>
      <c r="G46" s="158" t="s">
        <v>198</v>
      </c>
      <c r="H46" s="158"/>
      <c r="I46" s="159" t="str">
        <f>IF(F46="x",3,"0")</f>
        <v>0</v>
      </c>
      <c r="J46" s="45"/>
    </row>
    <row r="47" spans="1:10" ht="13.5" customHeight="1">
      <c r="A47" s="43"/>
      <c r="B47" s="168"/>
      <c r="C47" s="168"/>
      <c r="D47" s="169"/>
      <c r="E47" s="172"/>
      <c r="F47" s="157"/>
      <c r="G47" s="158"/>
      <c r="H47" s="158"/>
      <c r="I47" s="159"/>
      <c r="J47" s="45"/>
    </row>
    <row r="48" spans="1:10" ht="14.25" customHeight="1">
      <c r="A48" s="51"/>
      <c r="B48" s="52"/>
      <c r="C48" s="52"/>
      <c r="D48" s="51"/>
      <c r="E48" s="44"/>
      <c r="F48" s="157"/>
      <c r="G48" s="158"/>
      <c r="H48" s="158"/>
      <c r="I48" s="159"/>
      <c r="J48" s="45"/>
    </row>
    <row r="49" spans="1:10">
      <c r="A49" s="160" t="s">
        <v>200</v>
      </c>
      <c r="B49" s="160"/>
      <c r="C49" s="160"/>
      <c r="D49" s="53"/>
      <c r="E49" s="44"/>
      <c r="F49" s="54"/>
      <c r="G49" s="54"/>
      <c r="H49" s="54"/>
      <c r="I49" s="54"/>
      <c r="J49" s="45"/>
    </row>
    <row r="50" spans="1:10" ht="13.5" customHeight="1">
      <c r="A50" s="109"/>
      <c r="B50" s="169" t="s">
        <v>201</v>
      </c>
      <c r="C50" s="169"/>
      <c r="D50" s="43" t="str">
        <f>IF(A50="x",0,"0")</f>
        <v>0</v>
      </c>
      <c r="E50" s="51"/>
      <c r="F50" s="157"/>
      <c r="G50" s="158" t="s">
        <v>199</v>
      </c>
      <c r="H50" s="158"/>
      <c r="I50" s="159" t="str">
        <f>IF(F50="x",2,"0")</f>
        <v>0</v>
      </c>
      <c r="J50" s="45"/>
    </row>
    <row r="51" spans="1:10" ht="13.5" customHeight="1">
      <c r="A51" s="109"/>
      <c r="B51" s="169" t="s">
        <v>202</v>
      </c>
      <c r="C51" s="169"/>
      <c r="D51" s="43" t="str">
        <f>IF(A51="x",1,"0")</f>
        <v>0</v>
      </c>
      <c r="E51" s="51"/>
      <c r="F51" s="157"/>
      <c r="G51" s="158"/>
      <c r="H51" s="158"/>
      <c r="I51" s="159"/>
      <c r="J51" s="45"/>
    </row>
    <row r="52" spans="1:10" ht="13.5" customHeight="1">
      <c r="A52" s="109"/>
      <c r="B52" s="169" t="s">
        <v>203</v>
      </c>
      <c r="C52" s="169"/>
      <c r="D52" s="43" t="str">
        <f>IF(A52="x",2,"0")</f>
        <v>0</v>
      </c>
      <c r="E52" s="51"/>
      <c r="F52" s="157"/>
      <c r="G52" s="158"/>
      <c r="H52" s="158"/>
      <c r="I52" s="159"/>
      <c r="J52" s="45"/>
    </row>
    <row r="53" spans="1:10" ht="14.25" customHeight="1">
      <c r="A53" s="51"/>
      <c r="B53" s="51"/>
      <c r="C53" s="51"/>
      <c r="D53" s="51"/>
      <c r="E53" s="44"/>
      <c r="F53" s="157"/>
      <c r="G53" s="158"/>
      <c r="H53" s="158"/>
      <c r="I53" s="159"/>
      <c r="J53" s="45"/>
    </row>
    <row r="54" spans="1:10" ht="14.25" customHeight="1">
      <c r="A54" s="160" t="s">
        <v>223</v>
      </c>
      <c r="B54" s="160"/>
      <c r="C54" s="160"/>
      <c r="D54" s="160"/>
      <c r="E54" s="44"/>
      <c r="F54" s="157"/>
      <c r="G54" s="158"/>
      <c r="H54" s="158"/>
      <c r="I54" s="159"/>
      <c r="J54" s="45"/>
    </row>
    <row r="55" spans="1:10" ht="13.5" customHeight="1">
      <c r="A55" s="109"/>
      <c r="B55" s="43" t="s">
        <v>204</v>
      </c>
      <c r="C55" s="43"/>
      <c r="D55" s="46" t="str">
        <f>IF(A55="x",0,"0")</f>
        <v>0</v>
      </c>
      <c r="E55" s="55"/>
      <c r="F55" s="54"/>
      <c r="G55" s="54"/>
      <c r="H55" s="54"/>
      <c r="I55" s="54"/>
      <c r="J55" s="45"/>
    </row>
    <row r="56" spans="1:10" ht="13.5" customHeight="1">
      <c r="A56" s="109"/>
      <c r="B56" s="43" t="s">
        <v>205</v>
      </c>
      <c r="C56" s="56"/>
      <c r="D56" s="46" t="str">
        <f>IF(A56="x",3,"0")</f>
        <v>0</v>
      </c>
      <c r="E56" s="55"/>
      <c r="F56" s="54"/>
      <c r="G56" s="54"/>
      <c r="H56" s="54"/>
      <c r="I56" s="54"/>
      <c r="J56" s="45"/>
    </row>
    <row r="57" spans="1:10" ht="6.75" customHeight="1">
      <c r="A57" s="51"/>
      <c r="B57" s="51"/>
      <c r="C57" s="51"/>
      <c r="D57" s="55"/>
      <c r="E57" s="51"/>
      <c r="F57" s="54"/>
      <c r="G57" s="54"/>
      <c r="H57" s="54"/>
      <c r="I57" s="54"/>
      <c r="J57" s="45"/>
    </row>
    <row r="58" spans="1:10" ht="13.5" customHeight="1">
      <c r="A58" s="167" t="s">
        <v>224</v>
      </c>
      <c r="B58" s="167"/>
      <c r="C58" s="167"/>
      <c r="D58" s="167"/>
      <c r="E58" s="51"/>
      <c r="F58" s="54"/>
      <c r="G58" s="54"/>
      <c r="H58" s="54"/>
      <c r="I58" s="54"/>
      <c r="J58" s="45"/>
    </row>
    <row r="59" spans="1:10" ht="26.25" customHeight="1">
      <c r="A59" s="109"/>
      <c r="B59" s="57" t="s">
        <v>206</v>
      </c>
      <c r="C59" s="43"/>
      <c r="D59" s="46" t="str">
        <f>IF(A59="x",0,"0")</f>
        <v>0</v>
      </c>
      <c r="E59" s="55"/>
      <c r="F59" s="157"/>
      <c r="G59" s="158" t="s">
        <v>211</v>
      </c>
      <c r="H59" s="158"/>
      <c r="I59" s="159" t="str">
        <f>IF(F59="x",5,"0")</f>
        <v>0</v>
      </c>
      <c r="J59" s="45"/>
    </row>
    <row r="60" spans="1:10" ht="26.25" customHeight="1">
      <c r="A60" s="109"/>
      <c r="B60" s="58" t="s">
        <v>207</v>
      </c>
      <c r="C60" s="43"/>
      <c r="D60" s="46" t="str">
        <f>IF(A60="x",1,"0")</f>
        <v>0</v>
      </c>
      <c r="E60" s="55"/>
      <c r="F60" s="157"/>
      <c r="G60" s="158"/>
      <c r="H60" s="158"/>
      <c r="I60" s="159"/>
      <c r="J60" s="45"/>
    </row>
    <row r="61" spans="1:10" ht="27" customHeight="1">
      <c r="A61" s="109"/>
      <c r="B61" s="57" t="s">
        <v>208</v>
      </c>
      <c r="C61" s="43"/>
      <c r="D61" s="46" t="str">
        <f>IF(A61="x",3,"0")</f>
        <v>0</v>
      </c>
      <c r="E61" s="55"/>
      <c r="F61" s="157"/>
      <c r="G61" s="158"/>
      <c r="H61" s="158"/>
      <c r="I61" s="159"/>
      <c r="J61" s="45"/>
    </row>
    <row r="62" spans="1:10" ht="27.75" customHeight="1">
      <c r="A62" s="109"/>
      <c r="B62" s="57" t="s">
        <v>209</v>
      </c>
      <c r="C62" s="43"/>
      <c r="D62" s="46" t="str">
        <f>IF(A62="x",5,"0")</f>
        <v>0</v>
      </c>
      <c r="E62" s="55"/>
      <c r="F62" s="54"/>
      <c r="G62" s="54"/>
      <c r="H62" s="54"/>
      <c r="I62" s="54"/>
      <c r="J62" s="45"/>
    </row>
    <row r="63" spans="1:10" ht="6.75" customHeight="1">
      <c r="A63" s="51"/>
      <c r="B63" s="51"/>
      <c r="C63" s="51"/>
      <c r="D63" s="51"/>
      <c r="E63" s="51"/>
      <c r="F63" s="54"/>
      <c r="G63" s="54"/>
      <c r="H63" s="54"/>
      <c r="I63" s="54"/>
      <c r="J63" s="45"/>
    </row>
    <row r="64" spans="1:10" ht="13.5" customHeight="1">
      <c r="A64" s="160" t="s">
        <v>225</v>
      </c>
      <c r="B64" s="160"/>
      <c r="C64" s="160"/>
      <c r="D64" s="53"/>
      <c r="E64" s="51"/>
      <c r="F64" s="157"/>
      <c r="G64" s="161" t="s">
        <v>210</v>
      </c>
      <c r="H64" s="162"/>
      <c r="I64" s="159" t="str">
        <f>IF(F64="x",3,"0")</f>
        <v>0</v>
      </c>
      <c r="J64" s="45"/>
    </row>
    <row r="65" spans="1:11" ht="13.5" customHeight="1">
      <c r="A65" s="109"/>
      <c r="B65" s="192" t="s">
        <v>212</v>
      </c>
      <c r="C65" s="193"/>
      <c r="D65" s="59" t="str">
        <f>IF(A65="x",1,"0")</f>
        <v>0</v>
      </c>
      <c r="E65" s="51"/>
      <c r="F65" s="157"/>
      <c r="G65" s="163"/>
      <c r="H65" s="164"/>
      <c r="I65" s="159"/>
      <c r="J65" s="45"/>
    </row>
    <row r="66" spans="1:11" ht="13.5" customHeight="1">
      <c r="A66" s="109"/>
      <c r="B66" s="194" t="s">
        <v>213</v>
      </c>
      <c r="C66" s="195"/>
      <c r="D66" s="60" t="str">
        <f>IF(A66="x",2,"0")</f>
        <v>0</v>
      </c>
      <c r="E66" s="51"/>
      <c r="F66" s="157"/>
      <c r="G66" s="163"/>
      <c r="H66" s="164"/>
      <c r="I66" s="159"/>
      <c r="J66" s="45"/>
    </row>
    <row r="67" spans="1:11" ht="14.25" customHeight="1">
      <c r="A67" s="109"/>
      <c r="B67" s="194" t="s">
        <v>222</v>
      </c>
      <c r="C67" s="191"/>
      <c r="D67" s="59" t="str">
        <f>IF(A67="x",5,"0")</f>
        <v>0</v>
      </c>
      <c r="E67" s="51"/>
      <c r="F67" s="157"/>
      <c r="G67" s="165"/>
      <c r="H67" s="166"/>
      <c r="I67" s="159"/>
      <c r="J67" s="45"/>
    </row>
    <row r="68" spans="1:11" ht="14.25" customHeight="1">
      <c r="A68" s="51"/>
      <c r="B68" s="55"/>
      <c r="C68" s="51"/>
      <c r="D68" s="51"/>
      <c r="E68" s="51"/>
      <c r="F68" s="44"/>
      <c r="G68" s="61"/>
      <c r="H68" s="61"/>
      <c r="I68" s="44"/>
      <c r="J68" s="45"/>
    </row>
    <row r="69" spans="1:11" ht="14.25" customHeight="1">
      <c r="A69" s="51"/>
      <c r="B69" s="55"/>
      <c r="C69" s="51"/>
      <c r="D69" s="51"/>
      <c r="E69" s="51"/>
      <c r="F69" s="44"/>
      <c r="G69" s="44"/>
      <c r="H69" s="44"/>
      <c r="I69" s="44"/>
      <c r="J69" s="45"/>
    </row>
    <row r="70" spans="1:11" ht="14.25" customHeight="1">
      <c r="A70" s="51"/>
      <c r="B70" s="55"/>
      <c r="C70" s="51"/>
      <c r="D70" s="51"/>
      <c r="E70" s="51"/>
      <c r="F70" s="44"/>
      <c r="G70" s="44"/>
      <c r="H70" s="44"/>
      <c r="I70" s="44"/>
      <c r="J70" s="45"/>
    </row>
    <row r="71" spans="1:11" ht="14.25" customHeight="1">
      <c r="A71" s="51"/>
      <c r="B71" s="55"/>
      <c r="C71" s="51"/>
      <c r="D71" s="51"/>
      <c r="E71" s="51"/>
      <c r="F71" s="44"/>
      <c r="G71" s="44"/>
      <c r="H71" s="44"/>
      <c r="I71" s="44"/>
      <c r="J71" s="45"/>
    </row>
    <row r="72" spans="1:11">
      <c r="A72" s="171" t="s">
        <v>26</v>
      </c>
      <c r="B72" s="171"/>
      <c r="C72" s="171"/>
      <c r="D72" s="171"/>
      <c r="E72" s="171"/>
      <c r="F72" s="171"/>
      <c r="G72" s="171"/>
      <c r="H72" s="171"/>
      <c r="I72" s="171"/>
      <c r="J72" s="62"/>
    </row>
    <row r="73" spans="1:11">
      <c r="A73" s="189" t="s">
        <v>183</v>
      </c>
      <c r="B73" s="190"/>
      <c r="C73" s="190"/>
      <c r="D73" s="190"/>
      <c r="E73" s="190"/>
      <c r="F73" s="190"/>
      <c r="G73" s="190"/>
      <c r="H73" s="190"/>
      <c r="I73" s="191"/>
      <c r="J73" s="63"/>
    </row>
    <row r="74" spans="1:11">
      <c r="A74" s="130" t="s">
        <v>27</v>
      </c>
      <c r="B74" s="130"/>
      <c r="C74" s="130"/>
      <c r="D74" s="130" t="s">
        <v>28</v>
      </c>
      <c r="E74" s="130"/>
      <c r="F74" s="130" t="s">
        <v>29</v>
      </c>
      <c r="G74" s="130"/>
      <c r="H74" s="130"/>
      <c r="I74" s="130" t="s">
        <v>30</v>
      </c>
      <c r="J74" s="64"/>
    </row>
    <row r="75" spans="1:11">
      <c r="A75" s="65"/>
      <c r="B75" s="66" t="s">
        <v>31</v>
      </c>
      <c r="C75" s="67" t="s">
        <v>32</v>
      </c>
      <c r="D75" s="130"/>
      <c r="E75" s="130"/>
      <c r="F75" s="68" t="s">
        <v>33</v>
      </c>
      <c r="G75" s="68" t="s">
        <v>34</v>
      </c>
      <c r="H75" s="68" t="s">
        <v>35</v>
      </c>
      <c r="I75" s="130"/>
      <c r="J75" s="69"/>
    </row>
    <row r="76" spans="1:11" ht="44.25" customHeight="1">
      <c r="A76" s="124">
        <v>4.2361111111111106E-2</v>
      </c>
      <c r="B76" s="127" t="s">
        <v>36</v>
      </c>
      <c r="C76" s="70" t="s">
        <v>37</v>
      </c>
      <c r="D76" s="126" t="s">
        <v>38</v>
      </c>
      <c r="E76" s="126"/>
      <c r="F76" s="111"/>
      <c r="G76" s="109"/>
      <c r="H76" s="111"/>
      <c r="I76" s="112"/>
      <c r="J76" s="59" t="str">
        <f>IF(G76="x",1,"0")</f>
        <v>0</v>
      </c>
    </row>
    <row r="77" spans="1:11" ht="36.75" customHeight="1">
      <c r="A77" s="124"/>
      <c r="B77" s="127"/>
      <c r="C77" s="70" t="s">
        <v>39</v>
      </c>
      <c r="D77" s="126" t="s">
        <v>40</v>
      </c>
      <c r="E77" s="126"/>
      <c r="F77" s="111"/>
      <c r="G77" s="109"/>
      <c r="H77" s="111"/>
      <c r="I77" s="111"/>
      <c r="J77" s="59" t="str">
        <f>IF(G77="x",1,"0")</f>
        <v>0</v>
      </c>
      <c r="K77" s="9"/>
    </row>
    <row r="78" spans="1:11" ht="27.75" customHeight="1">
      <c r="A78" s="71">
        <v>4.3055555555555562E-2</v>
      </c>
      <c r="B78" s="72" t="s">
        <v>41</v>
      </c>
      <c r="C78" s="73" t="s">
        <v>42</v>
      </c>
      <c r="D78" s="126" t="s">
        <v>43</v>
      </c>
      <c r="E78" s="126"/>
      <c r="F78" s="111"/>
      <c r="G78" s="109"/>
      <c r="H78" s="111"/>
      <c r="I78" s="111"/>
      <c r="J78" s="59" t="str">
        <f>IF(G78="x",1,"0")</f>
        <v>0</v>
      </c>
      <c r="K78" s="9"/>
    </row>
    <row r="79" spans="1:11" ht="40.5" customHeight="1">
      <c r="A79" s="71">
        <v>4.3750000000000004E-2</v>
      </c>
      <c r="B79" s="72" t="s">
        <v>44</v>
      </c>
      <c r="C79" s="70" t="s">
        <v>45</v>
      </c>
      <c r="D79" s="126" t="s">
        <v>46</v>
      </c>
      <c r="E79" s="126"/>
      <c r="F79" s="111"/>
      <c r="G79" s="109"/>
      <c r="H79" s="111"/>
      <c r="I79" s="111"/>
      <c r="J79" s="59" t="str">
        <f>IF(G79="x",2,"0")</f>
        <v>0</v>
      </c>
      <c r="K79" s="9"/>
    </row>
    <row r="80" spans="1:11" ht="12.75" customHeight="1">
      <c r="A80" s="124">
        <v>4.4444444444444446E-2</v>
      </c>
      <c r="B80" s="127" t="s">
        <v>47</v>
      </c>
      <c r="C80" s="70" t="s">
        <v>48</v>
      </c>
      <c r="D80" s="126" t="s">
        <v>49</v>
      </c>
      <c r="E80" s="126"/>
      <c r="F80" s="111"/>
      <c r="G80" s="109"/>
      <c r="H80" s="111"/>
      <c r="I80" s="111"/>
      <c r="J80" s="59" t="str">
        <f>IF(G80="x",1.5,"0")</f>
        <v>0</v>
      </c>
      <c r="K80" s="9"/>
    </row>
    <row r="81" spans="1:11" ht="22.5">
      <c r="A81" s="124"/>
      <c r="B81" s="127"/>
      <c r="C81" s="70" t="s">
        <v>50</v>
      </c>
      <c r="D81" s="126"/>
      <c r="E81" s="126"/>
      <c r="F81" s="111"/>
      <c r="G81" s="109"/>
      <c r="H81" s="111"/>
      <c r="I81" s="111"/>
      <c r="J81" s="59" t="str">
        <f>IF(G81="x",1.5,"0")</f>
        <v>0</v>
      </c>
      <c r="K81" s="9"/>
    </row>
    <row r="82" spans="1:11" ht="12.75" customHeight="1">
      <c r="A82" s="124">
        <v>4.5138888888888895E-2</v>
      </c>
      <c r="B82" s="127" t="s">
        <v>214</v>
      </c>
      <c r="C82" s="73" t="s">
        <v>51</v>
      </c>
      <c r="D82" s="126" t="s">
        <v>52</v>
      </c>
      <c r="E82" s="126"/>
      <c r="F82" s="155"/>
      <c r="G82" s="155"/>
      <c r="H82" s="155"/>
      <c r="I82" s="53"/>
      <c r="J82" s="74"/>
      <c r="K82" s="9"/>
    </row>
    <row r="83" spans="1:11">
      <c r="A83" s="124"/>
      <c r="B83" s="127"/>
      <c r="C83" s="70" t="s">
        <v>53</v>
      </c>
      <c r="D83" s="126"/>
      <c r="E83" s="126"/>
      <c r="F83" s="111"/>
      <c r="G83" s="109"/>
      <c r="H83" s="111"/>
      <c r="I83" s="111"/>
      <c r="J83" s="59" t="str">
        <f>IF(G83="x",1.5,"0")</f>
        <v>0</v>
      </c>
      <c r="K83" s="9"/>
    </row>
    <row r="84" spans="1:11" ht="22.5">
      <c r="A84" s="124"/>
      <c r="B84" s="127"/>
      <c r="C84" s="70" t="s">
        <v>54</v>
      </c>
      <c r="D84" s="126"/>
      <c r="E84" s="126"/>
      <c r="F84" s="111"/>
      <c r="G84" s="109"/>
      <c r="H84" s="111"/>
      <c r="I84" s="111"/>
      <c r="J84" s="59" t="str">
        <f>IF(G84="x",1.5,"0")</f>
        <v>0</v>
      </c>
      <c r="K84" s="9"/>
    </row>
    <row r="85" spans="1:11" ht="48" customHeight="1">
      <c r="A85" s="71">
        <v>4.5833333333333337E-2</v>
      </c>
      <c r="B85" s="72" t="s">
        <v>55</v>
      </c>
      <c r="C85" s="70" t="s">
        <v>56</v>
      </c>
      <c r="D85" s="126" t="s">
        <v>57</v>
      </c>
      <c r="E85" s="126"/>
      <c r="F85" s="111"/>
      <c r="G85" s="109"/>
      <c r="H85" s="111"/>
      <c r="I85" s="111"/>
      <c r="J85" s="59" t="str">
        <f>IF(G85="x",1,"0")</f>
        <v>0</v>
      </c>
      <c r="K85" s="9"/>
    </row>
    <row r="86" spans="1:11" ht="51" customHeight="1">
      <c r="A86" s="75">
        <v>4.6527777777777779E-2</v>
      </c>
      <c r="B86" s="76" t="s">
        <v>58</v>
      </c>
      <c r="C86" s="77" t="s">
        <v>59</v>
      </c>
      <c r="D86" s="146" t="s">
        <v>60</v>
      </c>
      <c r="E86" s="146"/>
      <c r="F86" s="113"/>
      <c r="G86" s="109"/>
      <c r="H86" s="113"/>
      <c r="I86" s="78" t="s">
        <v>61</v>
      </c>
      <c r="J86" s="59" t="str">
        <f>IF(G86="x",1,"0")</f>
        <v>0</v>
      </c>
      <c r="K86" s="9"/>
    </row>
    <row r="87" spans="1:11" ht="38.25" customHeight="1">
      <c r="A87" s="71">
        <v>4.7222222222222221E-2</v>
      </c>
      <c r="B87" s="72" t="s">
        <v>217</v>
      </c>
      <c r="C87" s="70" t="s">
        <v>62</v>
      </c>
      <c r="D87" s="126" t="s">
        <v>63</v>
      </c>
      <c r="E87" s="126"/>
      <c r="F87" s="111"/>
      <c r="G87" s="109"/>
      <c r="H87" s="111"/>
      <c r="I87" s="78" t="s">
        <v>64</v>
      </c>
      <c r="J87" s="59" t="str">
        <f>IF(G87="x",1,"0")</f>
        <v>0</v>
      </c>
      <c r="K87" s="9"/>
    </row>
    <row r="88" spans="1:11" ht="45" customHeight="1">
      <c r="A88" s="156">
        <v>4.7916666666666663E-2</v>
      </c>
      <c r="B88" s="127" t="s">
        <v>65</v>
      </c>
      <c r="C88" s="70" t="s">
        <v>66</v>
      </c>
      <c r="D88" s="126" t="s">
        <v>63</v>
      </c>
      <c r="E88" s="126"/>
      <c r="F88" s="111"/>
      <c r="G88" s="109"/>
      <c r="H88" s="111"/>
      <c r="I88" s="111"/>
      <c r="J88" s="59" t="str">
        <f>IF(G88="x",1,"0")</f>
        <v>0</v>
      </c>
      <c r="K88" s="9"/>
    </row>
    <row r="89" spans="1:11" ht="33.75" customHeight="1">
      <c r="A89" s="156"/>
      <c r="B89" s="127"/>
      <c r="C89" s="73" t="s">
        <v>67</v>
      </c>
      <c r="D89" s="126" t="s">
        <v>68</v>
      </c>
      <c r="E89" s="126"/>
      <c r="F89" s="111"/>
      <c r="G89" s="109"/>
      <c r="H89" s="111"/>
      <c r="I89" s="111"/>
      <c r="J89" s="59" t="str">
        <f>IF(G89="x",1,"0")</f>
        <v>0</v>
      </c>
      <c r="K89" s="9"/>
    </row>
    <row r="90" spans="1:11" ht="22.5" customHeight="1">
      <c r="A90" s="156"/>
      <c r="B90" s="127"/>
      <c r="C90" s="73" t="s">
        <v>69</v>
      </c>
      <c r="D90" s="126" t="s">
        <v>70</v>
      </c>
      <c r="E90" s="126"/>
      <c r="F90" s="111"/>
      <c r="G90" s="109"/>
      <c r="H90" s="111"/>
      <c r="I90" s="111"/>
      <c r="J90" s="59" t="str">
        <f>IF(G90="x",0.5,"0")</f>
        <v>0</v>
      </c>
      <c r="K90" s="9"/>
    </row>
    <row r="91" spans="1:11" ht="33.75">
      <c r="A91" s="156"/>
      <c r="B91" s="127"/>
      <c r="C91" s="73" t="s">
        <v>71</v>
      </c>
      <c r="D91" s="155"/>
      <c r="E91" s="155"/>
      <c r="F91" s="111"/>
      <c r="G91" s="109"/>
      <c r="H91" s="111"/>
      <c r="I91" s="111"/>
      <c r="J91" s="59" t="str">
        <f>IF(G91="x",0.5,"0")</f>
        <v>0</v>
      </c>
      <c r="K91" s="9"/>
    </row>
    <row r="92" spans="1:11">
      <c r="A92" s="186"/>
      <c r="B92" s="187"/>
      <c r="C92" s="187"/>
      <c r="D92" s="187"/>
      <c r="E92" s="187"/>
      <c r="F92" s="187"/>
      <c r="G92" s="187"/>
      <c r="H92" s="187"/>
      <c r="I92" s="187"/>
      <c r="J92" s="188"/>
      <c r="K92" s="9"/>
    </row>
    <row r="93" spans="1:11" ht="15">
      <c r="A93" s="130" t="s">
        <v>27</v>
      </c>
      <c r="B93" s="130"/>
      <c r="C93" s="130"/>
      <c r="D93" s="130" t="s">
        <v>28</v>
      </c>
      <c r="E93" s="130"/>
      <c r="F93" s="130" t="s">
        <v>29</v>
      </c>
      <c r="G93" s="130"/>
      <c r="H93" s="130"/>
      <c r="I93" s="130" t="s">
        <v>30</v>
      </c>
      <c r="J93" s="153"/>
    </row>
    <row r="94" spans="1:11" ht="15">
      <c r="A94" s="65"/>
      <c r="B94" s="66" t="s">
        <v>31</v>
      </c>
      <c r="C94" s="67" t="s">
        <v>32</v>
      </c>
      <c r="D94" s="130"/>
      <c r="E94" s="130"/>
      <c r="F94" s="68" t="s">
        <v>33</v>
      </c>
      <c r="G94" s="68" t="s">
        <v>34</v>
      </c>
      <c r="H94" s="68" t="s">
        <v>35</v>
      </c>
      <c r="I94" s="130"/>
      <c r="J94" s="153"/>
    </row>
    <row r="95" spans="1:11" ht="51" customHeight="1">
      <c r="A95" s="71">
        <v>4.8611111111111105E-2</v>
      </c>
      <c r="B95" s="72" t="s">
        <v>72</v>
      </c>
      <c r="C95" s="73" t="s">
        <v>73</v>
      </c>
      <c r="D95" s="126" t="s">
        <v>63</v>
      </c>
      <c r="E95" s="126"/>
      <c r="F95" s="111"/>
      <c r="G95" s="109"/>
      <c r="H95" s="111"/>
      <c r="I95" s="111"/>
      <c r="J95" s="59" t="str">
        <f>IF(G95="x",0.5,"0")</f>
        <v>0</v>
      </c>
    </row>
    <row r="96" spans="1:11" ht="57" customHeight="1">
      <c r="A96" s="71">
        <v>4.9305555555555554E-2</v>
      </c>
      <c r="B96" s="72" t="s">
        <v>74</v>
      </c>
      <c r="C96" s="70" t="s">
        <v>75</v>
      </c>
      <c r="D96" s="126" t="s">
        <v>57</v>
      </c>
      <c r="E96" s="126"/>
      <c r="F96" s="111"/>
      <c r="G96" s="109"/>
      <c r="H96" s="111"/>
      <c r="I96" s="111"/>
      <c r="J96" s="59" t="str">
        <f>IF(G96="x",0.5,"0")</f>
        <v>0</v>
      </c>
    </row>
    <row r="97" spans="1:20">
      <c r="A97" s="79"/>
      <c r="B97" s="80"/>
      <c r="C97" s="81"/>
      <c r="D97" s="81"/>
      <c r="E97" s="81"/>
      <c r="F97" s="51"/>
      <c r="G97" s="51"/>
      <c r="H97" s="51"/>
      <c r="I97" s="51"/>
      <c r="J97" s="82"/>
    </row>
    <row r="98" spans="1:20" ht="16.5" customHeight="1">
      <c r="A98" s="79"/>
      <c r="B98" s="80"/>
      <c r="C98" s="81"/>
      <c r="D98" s="81"/>
      <c r="E98" s="154" t="s">
        <v>76</v>
      </c>
      <c r="F98" s="154"/>
      <c r="G98" s="154"/>
      <c r="H98" s="154"/>
      <c r="I98" s="83">
        <f>J76+J77+J78+J79+J80+J81+J83+J84+J85+J86+J87+J88+J89+J90+J91+J95+J96</f>
        <v>0</v>
      </c>
      <c r="J98" s="84"/>
    </row>
    <row r="99" spans="1:20">
      <c r="A99" s="44"/>
      <c r="B99" s="44"/>
      <c r="C99" s="47"/>
      <c r="D99" s="44"/>
      <c r="E99" s="44"/>
      <c r="F99" s="44"/>
      <c r="G99" s="44"/>
      <c r="H99" s="44"/>
      <c r="I99" s="44"/>
      <c r="J99" s="45"/>
    </row>
    <row r="100" spans="1:20">
      <c r="A100" s="151" t="s">
        <v>77</v>
      </c>
      <c r="B100" s="151"/>
      <c r="C100" s="151"/>
      <c r="D100" s="151"/>
      <c r="E100" s="151"/>
      <c r="F100" s="151"/>
      <c r="G100" s="151"/>
      <c r="H100" s="151"/>
      <c r="I100" s="151"/>
      <c r="J100" s="62"/>
    </row>
    <row r="101" spans="1:20">
      <c r="A101" s="130" t="s">
        <v>27</v>
      </c>
      <c r="B101" s="130"/>
      <c r="C101" s="130"/>
      <c r="D101" s="130" t="s">
        <v>28</v>
      </c>
      <c r="E101" s="130"/>
      <c r="F101" s="130" t="s">
        <v>29</v>
      </c>
      <c r="G101" s="130"/>
      <c r="H101" s="130"/>
      <c r="I101" s="130" t="s">
        <v>30</v>
      </c>
      <c r="J101" s="64"/>
    </row>
    <row r="102" spans="1:20">
      <c r="A102" s="65"/>
      <c r="B102" s="66" t="s">
        <v>31</v>
      </c>
      <c r="C102" s="67" t="s">
        <v>32</v>
      </c>
      <c r="D102" s="130"/>
      <c r="E102" s="130"/>
      <c r="F102" s="68" t="s">
        <v>33</v>
      </c>
      <c r="G102" s="68" t="s">
        <v>34</v>
      </c>
      <c r="H102" s="68" t="s">
        <v>35</v>
      </c>
      <c r="I102" s="130"/>
      <c r="J102" s="69"/>
    </row>
    <row r="103" spans="1:20" ht="15.75" customHeight="1">
      <c r="A103" s="124">
        <v>8.4027777777777771E-2</v>
      </c>
      <c r="B103" s="127" t="s">
        <v>78</v>
      </c>
      <c r="C103" s="70" t="s">
        <v>79</v>
      </c>
      <c r="D103" s="126" t="s">
        <v>226</v>
      </c>
      <c r="E103" s="126"/>
      <c r="F103" s="111"/>
      <c r="G103" s="109"/>
      <c r="H103" s="111"/>
      <c r="I103" s="111"/>
      <c r="J103" s="59" t="str">
        <f>IF(G103="x",2,"0")</f>
        <v>0</v>
      </c>
      <c r="K103" s="85"/>
    </row>
    <row r="104" spans="1:20" ht="22.5" customHeight="1">
      <c r="A104" s="124"/>
      <c r="B104" s="127"/>
      <c r="C104" s="70" t="s">
        <v>80</v>
      </c>
      <c r="D104" s="126" t="s">
        <v>227</v>
      </c>
      <c r="E104" s="126"/>
      <c r="F104" s="111"/>
      <c r="G104" s="109"/>
      <c r="H104" s="111"/>
      <c r="I104" s="111"/>
      <c r="J104" s="59" t="str">
        <f>IF(G104="x",0,"0")</f>
        <v>0</v>
      </c>
      <c r="K104" s="85"/>
    </row>
    <row r="105" spans="1:20" ht="22.5" customHeight="1">
      <c r="A105" s="124"/>
      <c r="B105" s="127"/>
      <c r="C105" s="70" t="s">
        <v>81</v>
      </c>
      <c r="D105" s="126"/>
      <c r="E105" s="126"/>
      <c r="F105" s="111"/>
      <c r="G105" s="109"/>
      <c r="H105" s="111"/>
      <c r="I105" s="111"/>
      <c r="J105" s="59" t="str">
        <f>IF(G105="x",0,"0")</f>
        <v>0</v>
      </c>
      <c r="K105" s="85"/>
      <c r="N105" s="114"/>
      <c r="O105" s="114"/>
      <c r="P105" s="114"/>
      <c r="Q105" s="114"/>
      <c r="R105" s="114"/>
      <c r="S105" s="114"/>
      <c r="T105" s="114"/>
    </row>
    <row r="106" spans="1:20" ht="15.75" customHeight="1">
      <c r="A106" s="124">
        <v>8.4722222222222213E-2</v>
      </c>
      <c r="B106" s="127" t="s">
        <v>82</v>
      </c>
      <c r="C106" s="70" t="s">
        <v>83</v>
      </c>
      <c r="D106" s="126" t="s">
        <v>226</v>
      </c>
      <c r="E106" s="126"/>
      <c r="F106" s="111"/>
      <c r="G106" s="109"/>
      <c r="H106" s="111"/>
      <c r="I106" s="111"/>
      <c r="J106" s="59" t="str">
        <f>IF(G106="x",2,"0")</f>
        <v>0</v>
      </c>
      <c r="K106" s="85"/>
      <c r="N106" s="114"/>
      <c r="O106" s="114"/>
      <c r="P106" s="114"/>
      <c r="Q106" s="114"/>
      <c r="R106" s="114"/>
      <c r="S106" s="114"/>
      <c r="T106" s="114"/>
    </row>
    <row r="107" spans="1:20" ht="16.5" customHeight="1">
      <c r="A107" s="124"/>
      <c r="B107" s="127"/>
      <c r="C107" s="70" t="s">
        <v>84</v>
      </c>
      <c r="D107" s="126" t="s">
        <v>227</v>
      </c>
      <c r="E107" s="126"/>
      <c r="F107" s="111"/>
      <c r="G107" s="109"/>
      <c r="H107" s="111"/>
      <c r="I107" s="111"/>
      <c r="J107" s="59" t="str">
        <f>IF(G107="x",0,"0")</f>
        <v>0</v>
      </c>
      <c r="K107" s="85"/>
      <c r="N107" s="114"/>
      <c r="O107" s="114"/>
      <c r="P107" s="114"/>
      <c r="Q107" s="114"/>
      <c r="R107" s="114"/>
      <c r="S107" s="114"/>
      <c r="T107" s="114"/>
    </row>
    <row r="108" spans="1:20" ht="15.75" customHeight="1">
      <c r="A108" s="124"/>
      <c r="B108" s="127"/>
      <c r="C108" s="70" t="s">
        <v>85</v>
      </c>
      <c r="D108" s="126" t="s">
        <v>228</v>
      </c>
      <c r="E108" s="126"/>
      <c r="F108" s="111"/>
      <c r="G108" s="109"/>
      <c r="H108" s="111"/>
      <c r="I108" s="111"/>
      <c r="J108" s="59" t="str">
        <f>IF(G108="x",0,"0")</f>
        <v>0</v>
      </c>
      <c r="K108" s="85"/>
      <c r="N108" s="114"/>
      <c r="O108" s="114"/>
      <c r="P108" s="114"/>
      <c r="Q108" s="114"/>
      <c r="R108" s="114"/>
      <c r="S108" s="114"/>
      <c r="T108" s="114"/>
    </row>
    <row r="109" spans="1:20" ht="15.75" customHeight="1">
      <c r="A109" s="124">
        <v>8.5416666666666669E-2</v>
      </c>
      <c r="B109" s="140" t="s">
        <v>86</v>
      </c>
      <c r="C109" s="86" t="s">
        <v>87</v>
      </c>
      <c r="D109" s="126" t="s">
        <v>226</v>
      </c>
      <c r="E109" s="126"/>
      <c r="F109" s="111"/>
      <c r="G109" s="109"/>
      <c r="H109" s="111"/>
      <c r="I109" s="111"/>
      <c r="J109" s="59" t="str">
        <f>IF(G109="x",2.5,"0")</f>
        <v>0</v>
      </c>
      <c r="K109" s="85"/>
      <c r="N109" s="114"/>
      <c r="O109" s="114"/>
      <c r="P109" s="114"/>
      <c r="Q109" s="114"/>
      <c r="R109" s="114"/>
      <c r="S109" s="114"/>
      <c r="T109" s="114"/>
    </row>
    <row r="110" spans="1:20" ht="22.5" customHeight="1">
      <c r="A110" s="124"/>
      <c r="B110" s="140"/>
      <c r="C110" s="86" t="s">
        <v>88</v>
      </c>
      <c r="D110" s="126" t="s">
        <v>227</v>
      </c>
      <c r="E110" s="126"/>
      <c r="F110" s="111"/>
      <c r="G110" s="109"/>
      <c r="H110" s="111"/>
      <c r="I110" s="111"/>
      <c r="J110" s="59" t="str">
        <f>IF(G110="x",0,"0")</f>
        <v>0</v>
      </c>
      <c r="K110" s="85"/>
      <c r="N110" s="114"/>
      <c r="O110" s="114"/>
      <c r="P110" s="114"/>
      <c r="Q110" s="114"/>
      <c r="R110" s="114"/>
      <c r="S110" s="114"/>
      <c r="T110" s="114"/>
    </row>
    <row r="111" spans="1:20" ht="22.5" customHeight="1">
      <c r="A111" s="124">
        <v>8.6111111111111124E-2</v>
      </c>
      <c r="B111" s="140" t="s">
        <v>89</v>
      </c>
      <c r="C111" s="86" t="s">
        <v>90</v>
      </c>
      <c r="D111" s="150" t="s">
        <v>229</v>
      </c>
      <c r="E111" s="150"/>
      <c r="F111" s="111"/>
      <c r="G111" s="109"/>
      <c r="H111" s="111"/>
      <c r="I111" s="111"/>
      <c r="J111" s="59" t="str">
        <f>IF(G111="x",2.5,"0")</f>
        <v>0</v>
      </c>
      <c r="K111" s="85"/>
      <c r="N111" s="114"/>
      <c r="O111" s="114"/>
      <c r="P111" s="114"/>
      <c r="Q111" s="114"/>
      <c r="R111" s="114"/>
      <c r="S111" s="114"/>
      <c r="T111" s="114"/>
    </row>
    <row r="112" spans="1:20" ht="33.75" customHeight="1">
      <c r="A112" s="124"/>
      <c r="B112" s="140"/>
      <c r="C112" s="86" t="s">
        <v>91</v>
      </c>
      <c r="D112" s="126" t="s">
        <v>57</v>
      </c>
      <c r="E112" s="126"/>
      <c r="F112" s="111"/>
      <c r="G112" s="109"/>
      <c r="H112" s="111"/>
      <c r="I112" s="111"/>
      <c r="J112" s="59" t="str">
        <f>IF(G112="x",2.5,"0")</f>
        <v>0</v>
      </c>
      <c r="K112" s="85"/>
      <c r="N112" s="114"/>
      <c r="O112" s="114"/>
      <c r="P112" s="114"/>
      <c r="Q112" s="114"/>
      <c r="R112" s="114"/>
      <c r="S112" s="114"/>
      <c r="T112" s="114"/>
    </row>
    <row r="113" spans="1:20">
      <c r="A113" s="44"/>
      <c r="B113" s="44"/>
      <c r="C113" s="47"/>
      <c r="D113" s="44"/>
      <c r="E113" s="44"/>
      <c r="F113" s="44"/>
      <c r="G113" s="44"/>
      <c r="H113" s="44"/>
      <c r="I113" s="44"/>
      <c r="J113" s="82"/>
      <c r="N113" s="114"/>
      <c r="O113" s="114"/>
      <c r="P113" s="114"/>
      <c r="Q113" s="114"/>
      <c r="R113" s="114"/>
      <c r="S113" s="114"/>
      <c r="T113" s="114"/>
    </row>
    <row r="114" spans="1:20">
      <c r="A114" s="44"/>
      <c r="B114" s="44"/>
      <c r="C114" s="47"/>
      <c r="D114" s="44"/>
      <c r="E114" s="128" t="s">
        <v>92</v>
      </c>
      <c r="F114" s="128"/>
      <c r="G114" s="128"/>
      <c r="H114" s="128"/>
      <c r="I114" s="87">
        <f>J103+J104+J105+J106+J107+J108+J109+J110+J111+J112</f>
        <v>0</v>
      </c>
      <c r="J114" s="45"/>
      <c r="N114" s="114"/>
      <c r="O114" s="114"/>
      <c r="P114" s="114"/>
      <c r="Q114" s="114"/>
      <c r="R114" s="114"/>
      <c r="S114" s="114"/>
      <c r="T114" s="114"/>
    </row>
    <row r="115" spans="1:20">
      <c r="A115" s="44"/>
      <c r="B115" s="44"/>
      <c r="C115" s="47"/>
      <c r="D115" s="44"/>
      <c r="E115" s="44"/>
      <c r="F115" s="44"/>
      <c r="G115" s="44"/>
      <c r="H115" s="44"/>
      <c r="I115" s="44"/>
      <c r="J115" s="45"/>
      <c r="N115" s="114"/>
      <c r="O115" s="114"/>
      <c r="P115" s="114"/>
      <c r="Q115" s="114"/>
      <c r="R115" s="114"/>
      <c r="S115" s="114"/>
      <c r="T115" s="114"/>
    </row>
    <row r="116" spans="1:20">
      <c r="A116" s="44"/>
      <c r="B116" s="44"/>
      <c r="C116" s="47"/>
      <c r="D116" s="44"/>
      <c r="E116" s="44"/>
      <c r="F116" s="44"/>
      <c r="G116" s="44"/>
      <c r="H116" s="44"/>
      <c r="I116" s="44"/>
      <c r="J116" s="45"/>
      <c r="N116" s="114"/>
      <c r="O116" s="114"/>
      <c r="P116" s="114"/>
      <c r="Q116" s="114"/>
      <c r="R116" s="114"/>
      <c r="S116" s="114"/>
      <c r="T116" s="114"/>
    </row>
    <row r="117" spans="1:20">
      <c r="A117" s="44"/>
      <c r="B117" s="44"/>
      <c r="C117" s="47"/>
      <c r="D117" s="44"/>
      <c r="E117" s="44"/>
      <c r="F117" s="44"/>
      <c r="G117" s="44"/>
      <c r="H117" s="44"/>
      <c r="I117" s="44"/>
      <c r="J117" s="45"/>
    </row>
    <row r="118" spans="1:20">
      <c r="A118" s="44"/>
      <c r="B118" s="44"/>
      <c r="C118" s="47"/>
      <c r="D118" s="44"/>
      <c r="E118" s="44"/>
      <c r="F118" s="44"/>
      <c r="G118" s="44"/>
      <c r="H118" s="44"/>
      <c r="I118" s="44"/>
      <c r="J118" s="45"/>
    </row>
    <row r="119" spans="1:20">
      <c r="A119" s="44"/>
      <c r="B119" s="44"/>
      <c r="C119" s="47"/>
      <c r="D119" s="44"/>
      <c r="E119" s="44"/>
      <c r="F119" s="44"/>
      <c r="G119" s="44"/>
      <c r="H119" s="44"/>
      <c r="I119" s="44"/>
      <c r="J119" s="45"/>
    </row>
    <row r="120" spans="1:20">
      <c r="A120" s="44"/>
      <c r="B120" s="44"/>
      <c r="C120" s="47"/>
      <c r="D120" s="44"/>
      <c r="E120" s="44"/>
      <c r="F120" s="44"/>
      <c r="G120" s="44"/>
      <c r="H120" s="44"/>
      <c r="I120" s="44"/>
      <c r="J120" s="45"/>
    </row>
    <row r="121" spans="1:20">
      <c r="A121" s="44"/>
      <c r="B121" s="44"/>
      <c r="C121" s="47"/>
      <c r="D121" s="44"/>
      <c r="E121" s="44"/>
      <c r="F121" s="44"/>
      <c r="G121" s="44"/>
      <c r="H121" s="44"/>
      <c r="I121" s="44"/>
      <c r="J121" s="45"/>
    </row>
    <row r="122" spans="1:20">
      <c r="A122" s="151" t="s">
        <v>93</v>
      </c>
      <c r="B122" s="151"/>
      <c r="C122" s="151"/>
      <c r="D122" s="151"/>
      <c r="E122" s="151"/>
      <c r="F122" s="151"/>
      <c r="G122" s="151"/>
      <c r="H122" s="151"/>
      <c r="I122" s="151"/>
      <c r="J122" s="88"/>
    </row>
    <row r="123" spans="1:20">
      <c r="A123" s="130" t="s">
        <v>27</v>
      </c>
      <c r="B123" s="130"/>
      <c r="C123" s="130"/>
      <c r="D123" s="130" t="s">
        <v>28</v>
      </c>
      <c r="E123" s="130"/>
      <c r="F123" s="130" t="s">
        <v>29</v>
      </c>
      <c r="G123" s="130"/>
      <c r="H123" s="130"/>
      <c r="I123" s="130" t="s">
        <v>30</v>
      </c>
      <c r="J123" s="64"/>
    </row>
    <row r="124" spans="1:20">
      <c r="A124" s="65"/>
      <c r="B124" s="66" t="s">
        <v>31</v>
      </c>
      <c r="C124" s="67" t="s">
        <v>32</v>
      </c>
      <c r="D124" s="130"/>
      <c r="E124" s="130"/>
      <c r="F124" s="68" t="s">
        <v>33</v>
      </c>
      <c r="G124" s="68" t="s">
        <v>34</v>
      </c>
      <c r="H124" s="68" t="s">
        <v>35</v>
      </c>
      <c r="I124" s="130"/>
      <c r="J124" s="69"/>
    </row>
    <row r="125" spans="1:20" ht="12.75" customHeight="1">
      <c r="A125" s="124">
        <v>0.12569444444444444</v>
      </c>
      <c r="B125" s="127" t="s">
        <v>94</v>
      </c>
      <c r="C125" s="86" t="s">
        <v>95</v>
      </c>
      <c r="D125" s="126" t="s">
        <v>218</v>
      </c>
      <c r="E125" s="126"/>
      <c r="F125" s="152"/>
      <c r="G125" s="152"/>
      <c r="H125" s="152"/>
      <c r="I125" s="145"/>
      <c r="J125" s="88"/>
    </row>
    <row r="126" spans="1:20" ht="23.25" customHeight="1">
      <c r="A126" s="124"/>
      <c r="B126" s="127"/>
      <c r="C126" s="86" t="s">
        <v>96</v>
      </c>
      <c r="D126" s="126"/>
      <c r="E126" s="126"/>
      <c r="F126" s="115"/>
      <c r="G126" s="109"/>
      <c r="H126" s="115"/>
      <c r="I126" s="145"/>
      <c r="J126" s="59" t="str">
        <f>IF(G126="x",2,"0")</f>
        <v>0</v>
      </c>
      <c r="K126" s="89"/>
    </row>
    <row r="127" spans="1:20" ht="22.5" customHeight="1">
      <c r="A127" s="124"/>
      <c r="B127" s="127"/>
      <c r="C127" s="86" t="s">
        <v>97</v>
      </c>
      <c r="D127" s="126"/>
      <c r="E127" s="126"/>
      <c r="F127" s="115"/>
      <c r="G127" s="109"/>
      <c r="H127" s="115"/>
      <c r="I127" s="145"/>
      <c r="J127" s="59" t="str">
        <f>IF(G127="x",2,"0")</f>
        <v>0</v>
      </c>
      <c r="K127" s="89"/>
    </row>
    <row r="128" spans="1:20" ht="13.5" customHeight="1">
      <c r="A128" s="124"/>
      <c r="B128" s="127"/>
      <c r="C128" s="90" t="s">
        <v>98</v>
      </c>
      <c r="D128" s="126" t="s">
        <v>219</v>
      </c>
      <c r="E128" s="126"/>
      <c r="F128" s="144"/>
      <c r="G128" s="144"/>
      <c r="H128" s="144"/>
      <c r="I128" s="145"/>
      <c r="J128" s="88"/>
      <c r="K128" s="89"/>
    </row>
    <row r="129" spans="1:11" ht="21.75" customHeight="1">
      <c r="A129" s="124"/>
      <c r="B129" s="127"/>
      <c r="C129" s="91" t="s">
        <v>99</v>
      </c>
      <c r="D129" s="126"/>
      <c r="E129" s="126"/>
      <c r="F129" s="116"/>
      <c r="G129" s="109"/>
      <c r="H129" s="116"/>
      <c r="I129" s="145"/>
      <c r="J129" s="59" t="str">
        <f>IF(G129="x",2,"0")</f>
        <v>0</v>
      </c>
      <c r="K129" s="89"/>
    </row>
    <row r="130" spans="1:11" ht="34.5" customHeight="1">
      <c r="A130" s="124">
        <v>0.12638888888888888</v>
      </c>
      <c r="B130" s="127" t="s">
        <v>100</v>
      </c>
      <c r="C130" s="86" t="s">
        <v>101</v>
      </c>
      <c r="D130" s="126" t="s">
        <v>102</v>
      </c>
      <c r="E130" s="126"/>
      <c r="F130" s="117"/>
      <c r="G130" s="109"/>
      <c r="H130" s="117"/>
      <c r="I130" s="118"/>
      <c r="J130" s="59" t="str">
        <f>IF(G130="x",1.5,"0")</f>
        <v>0</v>
      </c>
      <c r="K130" s="89"/>
    </row>
    <row r="131" spans="1:11" ht="14.25" customHeight="1">
      <c r="A131" s="124"/>
      <c r="B131" s="127"/>
      <c r="C131" s="86" t="s">
        <v>103</v>
      </c>
      <c r="D131" s="147" t="s">
        <v>104</v>
      </c>
      <c r="E131" s="147"/>
      <c r="F131" s="117"/>
      <c r="G131" s="109"/>
      <c r="H131" s="117"/>
      <c r="I131" s="118"/>
      <c r="J131" s="59" t="str">
        <f t="shared" ref="J131:J137" si="0">IF(G131="x",1.5,"0")</f>
        <v>0</v>
      </c>
      <c r="K131" s="89"/>
    </row>
    <row r="132" spans="1:11" ht="22.5" customHeight="1">
      <c r="A132" s="124"/>
      <c r="B132" s="127"/>
      <c r="C132" s="86" t="s">
        <v>105</v>
      </c>
      <c r="D132" s="147" t="s">
        <v>106</v>
      </c>
      <c r="E132" s="147"/>
      <c r="F132" s="117"/>
      <c r="G132" s="109"/>
      <c r="H132" s="117"/>
      <c r="I132" s="118"/>
      <c r="J132" s="59" t="str">
        <f t="shared" si="0"/>
        <v>0</v>
      </c>
      <c r="K132" s="89"/>
    </row>
    <row r="133" spans="1:11" ht="37.5" customHeight="1">
      <c r="A133" s="124"/>
      <c r="B133" s="127"/>
      <c r="C133" s="86" t="s">
        <v>107</v>
      </c>
      <c r="D133" s="147" t="s">
        <v>108</v>
      </c>
      <c r="E133" s="147"/>
      <c r="F133" s="117"/>
      <c r="G133" s="109"/>
      <c r="H133" s="117"/>
      <c r="I133" s="118"/>
      <c r="J133" s="59" t="str">
        <f t="shared" si="0"/>
        <v>0</v>
      </c>
      <c r="K133" s="89"/>
    </row>
    <row r="134" spans="1:11" ht="22.5">
      <c r="A134" s="124"/>
      <c r="B134" s="127"/>
      <c r="C134" s="86" t="s">
        <v>109</v>
      </c>
      <c r="D134" s="147" t="s">
        <v>110</v>
      </c>
      <c r="E134" s="147"/>
      <c r="F134" s="119"/>
      <c r="G134" s="109"/>
      <c r="H134" s="119"/>
      <c r="I134" s="118"/>
      <c r="J134" s="59" t="str">
        <f t="shared" si="0"/>
        <v>0</v>
      </c>
      <c r="K134" s="89"/>
    </row>
    <row r="135" spans="1:11" ht="15.75" customHeight="1">
      <c r="A135" s="148">
        <v>0.12708333333333333</v>
      </c>
      <c r="B135" s="149" t="s">
        <v>111</v>
      </c>
      <c r="C135" s="86" t="s">
        <v>112</v>
      </c>
      <c r="D135" s="126" t="s">
        <v>113</v>
      </c>
      <c r="E135" s="126"/>
      <c r="F135" s="144"/>
      <c r="G135" s="144"/>
      <c r="H135" s="144"/>
      <c r="I135" s="145"/>
      <c r="J135" s="59"/>
      <c r="K135" s="89"/>
    </row>
    <row r="136" spans="1:11" ht="22.5">
      <c r="A136" s="148"/>
      <c r="B136" s="148"/>
      <c r="C136" s="86" t="s">
        <v>114</v>
      </c>
      <c r="D136" s="126"/>
      <c r="E136" s="126"/>
      <c r="F136" s="120"/>
      <c r="G136" s="109"/>
      <c r="H136" s="120"/>
      <c r="I136" s="145"/>
      <c r="J136" s="59" t="str">
        <f t="shared" si="0"/>
        <v>0</v>
      </c>
      <c r="K136" s="89"/>
    </row>
    <row r="137" spans="1:11" ht="36.75" customHeight="1">
      <c r="A137" s="148"/>
      <c r="B137" s="148"/>
      <c r="C137" s="92" t="s">
        <v>115</v>
      </c>
      <c r="D137" s="146" t="s">
        <v>116</v>
      </c>
      <c r="E137" s="146"/>
      <c r="F137" s="119"/>
      <c r="G137" s="109"/>
      <c r="H137" s="119"/>
      <c r="I137" s="118"/>
      <c r="J137" s="59" t="str">
        <f t="shared" si="0"/>
        <v>0</v>
      </c>
      <c r="K137" s="89"/>
    </row>
    <row r="138" spans="1:11" ht="48" customHeight="1">
      <c r="A138" s="124">
        <v>0.1277777777777778</v>
      </c>
      <c r="B138" s="127" t="s">
        <v>117</v>
      </c>
      <c r="C138" s="86" t="s">
        <v>118</v>
      </c>
      <c r="D138" s="139" t="s">
        <v>220</v>
      </c>
      <c r="E138" s="139"/>
      <c r="F138" s="111"/>
      <c r="G138" s="109"/>
      <c r="H138" s="111"/>
      <c r="I138" s="111"/>
      <c r="J138" s="59" t="str">
        <f>IF(G138="x",1,"0")</f>
        <v>0</v>
      </c>
      <c r="K138" s="93"/>
    </row>
    <row r="139" spans="1:11" ht="37.5" customHeight="1">
      <c r="A139" s="124"/>
      <c r="B139" s="124"/>
      <c r="C139" s="86" t="s">
        <v>119</v>
      </c>
      <c r="D139" s="126" t="s">
        <v>120</v>
      </c>
      <c r="E139" s="126"/>
      <c r="F139" s="111"/>
      <c r="G139" s="109"/>
      <c r="H139" s="111"/>
      <c r="I139" s="111"/>
      <c r="J139" s="59" t="str">
        <f>IF(G139="x",1,"0")</f>
        <v>0</v>
      </c>
      <c r="K139" s="93"/>
    </row>
    <row r="140" spans="1:11" ht="56.25" customHeight="1">
      <c r="A140" s="124"/>
      <c r="B140" s="124"/>
      <c r="C140" s="86" t="s">
        <v>121</v>
      </c>
      <c r="D140" s="126" t="s">
        <v>122</v>
      </c>
      <c r="E140" s="126"/>
      <c r="F140" s="109"/>
      <c r="G140" s="109"/>
      <c r="H140" s="109"/>
      <c r="I140" s="109"/>
      <c r="J140" s="59" t="str">
        <f>IF(G140="x",1,"0")</f>
        <v>0</v>
      </c>
      <c r="K140" s="5"/>
    </row>
    <row r="141" spans="1:11" ht="50.25" customHeight="1">
      <c r="A141" s="124"/>
      <c r="B141" s="124"/>
      <c r="C141" s="86" t="s">
        <v>123</v>
      </c>
      <c r="D141" s="126" t="s">
        <v>124</v>
      </c>
      <c r="E141" s="126"/>
      <c r="F141" s="111"/>
      <c r="G141" s="109"/>
      <c r="H141" s="111"/>
      <c r="I141" s="111"/>
      <c r="J141" s="59" t="str">
        <f>IF(G141="x",1,"0")</f>
        <v>0</v>
      </c>
      <c r="K141" s="93"/>
    </row>
    <row r="142" spans="1:11" ht="39.75" customHeight="1">
      <c r="A142" s="124"/>
      <c r="B142" s="124"/>
      <c r="C142" s="86" t="s">
        <v>125</v>
      </c>
      <c r="D142" s="126" t="s">
        <v>126</v>
      </c>
      <c r="E142" s="126"/>
      <c r="F142" s="111"/>
      <c r="G142" s="109"/>
      <c r="H142" s="111"/>
      <c r="I142" s="111"/>
      <c r="J142" s="59" t="str">
        <f>IF(G142="x",1,"0")</f>
        <v>0</v>
      </c>
      <c r="K142" s="93"/>
    </row>
    <row r="143" spans="1:11">
      <c r="A143" s="130" t="s">
        <v>27</v>
      </c>
      <c r="B143" s="130"/>
      <c r="C143" s="130"/>
      <c r="D143" s="142" t="s">
        <v>28</v>
      </c>
      <c r="E143" s="142"/>
      <c r="F143" s="143" t="s">
        <v>29</v>
      </c>
      <c r="G143" s="143"/>
      <c r="H143" s="143"/>
      <c r="I143" s="130" t="s">
        <v>30</v>
      </c>
      <c r="J143" s="64"/>
    </row>
    <row r="144" spans="1:11">
      <c r="A144" s="65"/>
      <c r="B144" s="66" t="s">
        <v>31</v>
      </c>
      <c r="C144" s="67" t="s">
        <v>32</v>
      </c>
      <c r="D144" s="142"/>
      <c r="E144" s="142"/>
      <c r="F144" s="68" t="s">
        <v>33</v>
      </c>
      <c r="G144" s="68" t="s">
        <v>34</v>
      </c>
      <c r="H144" s="68" t="s">
        <v>35</v>
      </c>
      <c r="I144" s="130"/>
      <c r="J144" s="69"/>
    </row>
    <row r="145" spans="1:11" ht="39.75" customHeight="1">
      <c r="A145" s="124">
        <v>0.12847222222222224</v>
      </c>
      <c r="B145" s="127" t="s">
        <v>127</v>
      </c>
      <c r="C145" s="86" t="s">
        <v>128</v>
      </c>
      <c r="D145" s="137" t="s">
        <v>215</v>
      </c>
      <c r="E145" s="138"/>
      <c r="F145" s="111"/>
      <c r="G145" s="109"/>
      <c r="H145" s="111"/>
      <c r="I145" s="111"/>
      <c r="J145" s="59" t="str">
        <f t="shared" ref="J145:J153" si="1">IF(G145="x",1,"0")</f>
        <v>0</v>
      </c>
    </row>
    <row r="146" spans="1:11" ht="15.75" customHeight="1">
      <c r="A146" s="124"/>
      <c r="B146" s="124"/>
      <c r="C146" s="86" t="s">
        <v>129</v>
      </c>
      <c r="D146" s="139" t="s">
        <v>130</v>
      </c>
      <c r="E146" s="139"/>
      <c r="F146" s="111"/>
      <c r="G146" s="109"/>
      <c r="H146" s="111"/>
      <c r="I146" s="111"/>
      <c r="J146" s="59" t="str">
        <f t="shared" si="1"/>
        <v>0</v>
      </c>
      <c r="K146" s="93"/>
    </row>
    <row r="147" spans="1:11" ht="22.5" customHeight="1">
      <c r="A147" s="124"/>
      <c r="B147" s="124"/>
      <c r="C147" s="86" t="s">
        <v>131</v>
      </c>
      <c r="D147" s="139" t="s">
        <v>132</v>
      </c>
      <c r="E147" s="139"/>
      <c r="F147" s="111"/>
      <c r="G147" s="109"/>
      <c r="H147" s="111"/>
      <c r="I147" s="111"/>
      <c r="J147" s="59" t="str">
        <f t="shared" si="1"/>
        <v>0</v>
      </c>
      <c r="K147" s="93"/>
    </row>
    <row r="148" spans="1:11" ht="33.75" customHeight="1">
      <c r="A148" s="124"/>
      <c r="B148" s="124"/>
      <c r="C148" s="86" t="s">
        <v>133</v>
      </c>
      <c r="D148" s="139" t="s">
        <v>134</v>
      </c>
      <c r="E148" s="139"/>
      <c r="F148" s="111"/>
      <c r="G148" s="109"/>
      <c r="H148" s="111"/>
      <c r="I148" s="111"/>
      <c r="J148" s="59" t="str">
        <f t="shared" si="1"/>
        <v>0</v>
      </c>
      <c r="K148" s="93"/>
    </row>
    <row r="149" spans="1:11" ht="33.75" customHeight="1">
      <c r="A149" s="124"/>
      <c r="B149" s="124"/>
      <c r="C149" s="86" t="s">
        <v>135</v>
      </c>
      <c r="D149" s="139" t="s">
        <v>136</v>
      </c>
      <c r="E149" s="139"/>
      <c r="F149" s="111"/>
      <c r="G149" s="109"/>
      <c r="H149" s="111"/>
      <c r="I149" s="111"/>
      <c r="J149" s="59" t="str">
        <f t="shared" si="1"/>
        <v>0</v>
      </c>
      <c r="K149" s="93"/>
    </row>
    <row r="150" spans="1:11" ht="22.5" customHeight="1">
      <c r="A150" s="124"/>
      <c r="B150" s="124"/>
      <c r="C150" s="86" t="s">
        <v>137</v>
      </c>
      <c r="D150" s="139" t="s">
        <v>138</v>
      </c>
      <c r="E150" s="139"/>
      <c r="F150" s="111"/>
      <c r="G150" s="109"/>
      <c r="H150" s="111"/>
      <c r="I150" s="111"/>
      <c r="J150" s="59" t="str">
        <f t="shared" si="1"/>
        <v>0</v>
      </c>
      <c r="K150" s="93"/>
    </row>
    <row r="151" spans="1:11" ht="33.75" customHeight="1">
      <c r="A151" s="124">
        <v>0.12916666666666668</v>
      </c>
      <c r="B151" s="140" t="s">
        <v>139</v>
      </c>
      <c r="C151" s="86" t="s">
        <v>140</v>
      </c>
      <c r="D151" s="126" t="s">
        <v>221</v>
      </c>
      <c r="E151" s="126"/>
      <c r="F151" s="111"/>
      <c r="G151" s="109"/>
      <c r="H151" s="111"/>
      <c r="I151" s="111"/>
      <c r="J151" s="59" t="str">
        <f>IF(G151="x",1.5,"0")</f>
        <v>0</v>
      </c>
      <c r="K151" s="93"/>
    </row>
    <row r="152" spans="1:11" ht="33.75">
      <c r="A152" s="124"/>
      <c r="B152" s="140"/>
      <c r="C152" s="86" t="s">
        <v>141</v>
      </c>
      <c r="D152" s="141"/>
      <c r="E152" s="141"/>
      <c r="F152" s="111"/>
      <c r="G152" s="109"/>
      <c r="H152" s="111"/>
      <c r="I152" s="111"/>
      <c r="J152" s="59" t="str">
        <f t="shared" si="1"/>
        <v>0</v>
      </c>
      <c r="K152" s="93"/>
    </row>
    <row r="153" spans="1:11" ht="38.25" customHeight="1">
      <c r="A153" s="124">
        <v>0.12986111111111112</v>
      </c>
      <c r="B153" s="127" t="s">
        <v>142</v>
      </c>
      <c r="C153" s="86" t="s">
        <v>143</v>
      </c>
      <c r="D153" s="126" t="s">
        <v>144</v>
      </c>
      <c r="E153" s="126"/>
      <c r="F153" s="111"/>
      <c r="G153" s="109"/>
      <c r="H153" s="111"/>
      <c r="I153" s="111"/>
      <c r="J153" s="59" t="str">
        <f t="shared" si="1"/>
        <v>0</v>
      </c>
      <c r="K153" s="93"/>
    </row>
    <row r="154" spans="1:11" ht="33.75" customHeight="1">
      <c r="A154" s="124"/>
      <c r="B154" s="127"/>
      <c r="C154" s="86" t="s">
        <v>145</v>
      </c>
      <c r="D154" s="126" t="s">
        <v>146</v>
      </c>
      <c r="E154" s="126"/>
      <c r="F154" s="111"/>
      <c r="G154" s="109"/>
      <c r="H154" s="111"/>
      <c r="I154" s="111"/>
      <c r="J154" s="59" t="str">
        <f>IF(G154="x",1.5,"0")</f>
        <v>0</v>
      </c>
      <c r="K154" s="93"/>
    </row>
    <row r="155" spans="1:11" ht="33.75" customHeight="1">
      <c r="A155" s="71">
        <v>0.13055555555555556</v>
      </c>
      <c r="B155" s="72" t="s">
        <v>147</v>
      </c>
      <c r="C155" s="70" t="s">
        <v>148</v>
      </c>
      <c r="D155" s="126" t="s">
        <v>149</v>
      </c>
      <c r="E155" s="126"/>
      <c r="F155" s="111"/>
      <c r="G155" s="109"/>
      <c r="H155" s="111"/>
      <c r="I155" s="111"/>
      <c r="J155" s="59" t="str">
        <f>IF(G155="x",1.5,"0")</f>
        <v>0</v>
      </c>
      <c r="K155" s="93"/>
    </row>
    <row r="156" spans="1:11" ht="46.5" customHeight="1">
      <c r="A156" s="94"/>
      <c r="B156" s="135" t="s">
        <v>150</v>
      </c>
      <c r="C156" s="135"/>
      <c r="D156" s="136" t="s">
        <v>151</v>
      </c>
      <c r="E156" s="136"/>
      <c r="F156" s="136"/>
      <c r="G156" s="136"/>
      <c r="H156" s="136"/>
      <c r="I156" s="44"/>
      <c r="J156" s="45"/>
      <c r="K156" s="9"/>
    </row>
    <row r="157" spans="1:11" ht="37.5" customHeight="1">
      <c r="A157" s="124">
        <v>0.13125000000000001</v>
      </c>
      <c r="B157" s="127" t="s">
        <v>152</v>
      </c>
      <c r="C157" s="70" t="s">
        <v>153</v>
      </c>
      <c r="D157" s="126" t="s">
        <v>154</v>
      </c>
      <c r="E157" s="126"/>
      <c r="F157" s="111"/>
      <c r="G157" s="109"/>
      <c r="H157" s="111"/>
      <c r="I157" s="111"/>
      <c r="J157" s="59" t="str">
        <f>IF(G157="x",1.5,"0")</f>
        <v>0</v>
      </c>
      <c r="K157" s="93"/>
    </row>
    <row r="158" spans="1:11" ht="35.25" customHeight="1">
      <c r="A158" s="124"/>
      <c r="B158" s="127"/>
      <c r="C158" s="70" t="s">
        <v>155</v>
      </c>
      <c r="D158" s="126" t="s">
        <v>154</v>
      </c>
      <c r="E158" s="126"/>
      <c r="F158" s="111"/>
      <c r="G158" s="109"/>
      <c r="H158" s="111"/>
      <c r="I158" s="111"/>
      <c r="J158" s="59" t="str">
        <f>IF(G158="x",1.5,"0")</f>
        <v>0</v>
      </c>
      <c r="K158" s="93"/>
    </row>
    <row r="159" spans="1:11">
      <c r="A159" s="44"/>
      <c r="B159" s="44"/>
      <c r="C159" s="47"/>
      <c r="D159" s="44"/>
      <c r="E159" s="44"/>
      <c r="F159" s="44"/>
      <c r="G159" s="44"/>
      <c r="H159" s="44"/>
      <c r="I159" s="44"/>
      <c r="J159" s="82"/>
    </row>
    <row r="160" spans="1:11">
      <c r="A160" s="44"/>
      <c r="B160" s="44"/>
      <c r="C160" s="47"/>
      <c r="D160" s="44"/>
      <c r="E160" s="128" t="s">
        <v>156</v>
      </c>
      <c r="F160" s="128"/>
      <c r="G160" s="128"/>
      <c r="H160" s="128"/>
      <c r="I160" s="87">
        <f>J126+J127+J129+J130+J131+J132+J133+J134+J136+J137+J138+J139+J140+J141+J142+J145+J146+J147+J148+J149+J150+J151+J152+J153+J154+J155+J157+J158</f>
        <v>0</v>
      </c>
      <c r="J160" s="45"/>
    </row>
    <row r="161" spans="1:10">
      <c r="A161" s="44"/>
      <c r="B161" s="44"/>
      <c r="C161" s="47"/>
      <c r="D161" s="44"/>
      <c r="E161" s="95"/>
      <c r="F161" s="95"/>
      <c r="G161" s="95"/>
      <c r="H161" s="95"/>
      <c r="I161" s="96"/>
      <c r="J161" s="45"/>
    </row>
    <row r="162" spans="1:10">
      <c r="A162" s="44"/>
      <c r="B162" s="44"/>
      <c r="C162" s="47"/>
      <c r="D162" s="44"/>
      <c r="E162" s="95"/>
      <c r="F162" s="95"/>
      <c r="G162" s="95"/>
      <c r="H162" s="95"/>
      <c r="I162" s="96"/>
      <c r="J162" s="45"/>
    </row>
    <row r="163" spans="1:10" ht="16.5" thickBot="1">
      <c r="A163" s="44"/>
      <c r="B163" s="44"/>
      <c r="C163" s="47"/>
      <c r="D163" s="44"/>
      <c r="E163" s="44"/>
      <c r="F163" s="44"/>
      <c r="G163" s="44"/>
      <c r="H163" s="44"/>
      <c r="I163" s="44"/>
      <c r="J163" s="45"/>
    </row>
    <row r="164" spans="1:10" ht="16.5" thickBot="1">
      <c r="A164" s="129" t="s">
        <v>157</v>
      </c>
      <c r="B164" s="129"/>
      <c r="C164" s="129"/>
      <c r="D164" s="129"/>
      <c r="E164" s="129"/>
      <c r="F164" s="129"/>
      <c r="G164" s="129"/>
      <c r="H164" s="129"/>
      <c r="I164" s="129"/>
      <c r="J164" s="74"/>
    </row>
    <row r="165" spans="1:10">
      <c r="A165" s="130" t="s">
        <v>27</v>
      </c>
      <c r="B165" s="130"/>
      <c r="C165" s="130"/>
      <c r="D165" s="131" t="s">
        <v>28</v>
      </c>
      <c r="E165" s="132"/>
      <c r="F165" s="130" t="s">
        <v>29</v>
      </c>
      <c r="G165" s="130"/>
      <c r="H165" s="130"/>
      <c r="I165" s="130" t="s">
        <v>30</v>
      </c>
      <c r="J165" s="97"/>
    </row>
    <row r="166" spans="1:10">
      <c r="A166" s="130" t="s">
        <v>31</v>
      </c>
      <c r="B166" s="130"/>
      <c r="C166" s="67" t="s">
        <v>32</v>
      </c>
      <c r="D166" s="133"/>
      <c r="E166" s="134"/>
      <c r="F166" s="68" t="s">
        <v>33</v>
      </c>
      <c r="G166" s="68" t="s">
        <v>34</v>
      </c>
      <c r="H166" s="68" t="s">
        <v>35</v>
      </c>
      <c r="I166" s="130"/>
      <c r="J166" s="98"/>
    </row>
    <row r="167" spans="1:10" ht="33.75" customHeight="1">
      <c r="A167" s="124">
        <v>0.1673611111111111</v>
      </c>
      <c r="B167" s="125" t="s">
        <v>158</v>
      </c>
      <c r="C167" s="70" t="s">
        <v>159</v>
      </c>
      <c r="D167" s="126" t="s">
        <v>160</v>
      </c>
      <c r="E167" s="126"/>
      <c r="F167" s="121"/>
      <c r="G167" s="109"/>
      <c r="H167" s="121"/>
      <c r="I167" s="121"/>
      <c r="J167" s="59" t="str">
        <f t="shared" ref="J167:J174" si="2">IF(G167="x",1,"0")</f>
        <v>0</v>
      </c>
    </row>
    <row r="168" spans="1:10" ht="22.5" customHeight="1">
      <c r="A168" s="124"/>
      <c r="B168" s="125"/>
      <c r="C168" s="70" t="s">
        <v>216</v>
      </c>
      <c r="D168" s="126" t="s">
        <v>161</v>
      </c>
      <c r="E168" s="126"/>
      <c r="F168" s="121"/>
      <c r="G168" s="109"/>
      <c r="H168" s="121"/>
      <c r="I168" s="121"/>
      <c r="J168" s="59" t="str">
        <f t="shared" si="2"/>
        <v>0</v>
      </c>
    </row>
    <row r="169" spans="1:10" ht="33.75" customHeight="1">
      <c r="A169" s="71">
        <v>0.16805555555555554</v>
      </c>
      <c r="B169" s="99" t="s">
        <v>162</v>
      </c>
      <c r="C169" s="70" t="s">
        <v>163</v>
      </c>
      <c r="D169" s="126" t="s">
        <v>164</v>
      </c>
      <c r="E169" s="126"/>
      <c r="F169" s="121"/>
      <c r="G169" s="109"/>
      <c r="H169" s="121"/>
      <c r="I169" s="121"/>
      <c r="J169" s="59" t="str">
        <f t="shared" si="2"/>
        <v>0</v>
      </c>
    </row>
    <row r="170" spans="1:10" ht="12.75" customHeight="1">
      <c r="A170" s="124">
        <v>0.16874999999999998</v>
      </c>
      <c r="B170" s="127" t="s">
        <v>165</v>
      </c>
      <c r="C170" s="70" t="s">
        <v>166</v>
      </c>
      <c r="D170" s="126" t="s">
        <v>167</v>
      </c>
      <c r="E170" s="126"/>
      <c r="F170" s="121"/>
      <c r="G170" s="109"/>
      <c r="H170" s="121"/>
      <c r="I170" s="121"/>
      <c r="J170" s="59" t="str">
        <f t="shared" si="2"/>
        <v>0</v>
      </c>
    </row>
    <row r="171" spans="1:10" ht="22.5">
      <c r="A171" s="124"/>
      <c r="B171" s="127"/>
      <c r="C171" s="70" t="s">
        <v>168</v>
      </c>
      <c r="D171" s="126"/>
      <c r="E171" s="126"/>
      <c r="F171" s="121"/>
      <c r="G171" s="109"/>
      <c r="H171" s="121"/>
      <c r="I171" s="121"/>
      <c r="J171" s="59" t="str">
        <f t="shared" si="2"/>
        <v>0</v>
      </c>
    </row>
    <row r="172" spans="1:10" ht="12.75" customHeight="1">
      <c r="A172" s="124"/>
      <c r="B172" s="127"/>
      <c r="C172" s="70" t="s">
        <v>169</v>
      </c>
      <c r="D172" s="126" t="s">
        <v>170</v>
      </c>
      <c r="E172" s="126"/>
      <c r="F172" s="121"/>
      <c r="G172" s="109"/>
      <c r="H172" s="121"/>
      <c r="I172" s="121"/>
      <c r="J172" s="59" t="str">
        <f t="shared" si="2"/>
        <v>0</v>
      </c>
    </row>
    <row r="173" spans="1:10" ht="15">
      <c r="A173" s="124"/>
      <c r="B173" s="127"/>
      <c r="C173" s="70" t="s">
        <v>171</v>
      </c>
      <c r="D173" s="126"/>
      <c r="E173" s="126"/>
      <c r="F173" s="121"/>
      <c r="G173" s="109"/>
      <c r="H173" s="121"/>
      <c r="I173" s="121"/>
      <c r="J173" s="59" t="str">
        <f t="shared" si="2"/>
        <v>0</v>
      </c>
    </row>
    <row r="174" spans="1:10" ht="15">
      <c r="A174" s="124"/>
      <c r="B174" s="127"/>
      <c r="C174" s="70" t="s">
        <v>172</v>
      </c>
      <c r="D174" s="126"/>
      <c r="E174" s="126"/>
      <c r="F174" s="121"/>
      <c r="G174" s="109"/>
      <c r="H174" s="121"/>
      <c r="I174" s="121"/>
      <c r="J174" s="59" t="str">
        <f t="shared" si="2"/>
        <v>0</v>
      </c>
    </row>
    <row r="176" spans="1:10">
      <c r="E176" s="123" t="s">
        <v>173</v>
      </c>
      <c r="F176" s="123"/>
      <c r="G176" s="123"/>
      <c r="H176" s="123"/>
      <c r="I176" s="101">
        <f>J167+J168+J169+J170+J171+J172+J173+J174</f>
        <v>0</v>
      </c>
    </row>
  </sheetData>
  <sheetProtection password="CB95" sheet="1" objects="1" scenarios="1" selectLockedCells="1"/>
  <mergeCells count="210">
    <mergeCell ref="A2:C2"/>
    <mergeCell ref="E2:I2"/>
    <mergeCell ref="A92:J92"/>
    <mergeCell ref="A73:I73"/>
    <mergeCell ref="B65:C65"/>
    <mergeCell ref="B66:C66"/>
    <mergeCell ref="B67:C67"/>
    <mergeCell ref="D8:I8"/>
    <mergeCell ref="D9:I9"/>
    <mergeCell ref="A17:B17"/>
    <mergeCell ref="E17:I17"/>
    <mergeCell ref="D27:H27"/>
    <mergeCell ref="D29:H29"/>
    <mergeCell ref="I46:I48"/>
    <mergeCell ref="A33:I33"/>
    <mergeCell ref="A35:D35"/>
    <mergeCell ref="F35:I35"/>
    <mergeCell ref="B36:C36"/>
    <mergeCell ref="F36:I36"/>
    <mergeCell ref="B37:C37"/>
    <mergeCell ref="G37:H37"/>
    <mergeCell ref="B38:C38"/>
    <mergeCell ref="G38:H38"/>
    <mergeCell ref="G44:H44"/>
    <mergeCell ref="B52:C52"/>
    <mergeCell ref="A54:D54"/>
    <mergeCell ref="A1:I1"/>
    <mergeCell ref="A3:I3"/>
    <mergeCell ref="F4:I4"/>
    <mergeCell ref="A5:B5"/>
    <mergeCell ref="G5:I5"/>
    <mergeCell ref="G6:I6"/>
    <mergeCell ref="A7:C9"/>
    <mergeCell ref="D7:I7"/>
    <mergeCell ref="D26:H26"/>
    <mergeCell ref="A11:I11"/>
    <mergeCell ref="A13:B13"/>
    <mergeCell ref="C13:E13"/>
    <mergeCell ref="A14:B14"/>
    <mergeCell ref="D14:E14"/>
    <mergeCell ref="F14:I14"/>
    <mergeCell ref="A16:I16"/>
    <mergeCell ref="A18:B18"/>
    <mergeCell ref="A20:I20"/>
    <mergeCell ref="D22:H22"/>
    <mergeCell ref="D23:H23"/>
    <mergeCell ref="D24:H24"/>
    <mergeCell ref="D25:H25"/>
    <mergeCell ref="A58:D58"/>
    <mergeCell ref="B39:C39"/>
    <mergeCell ref="G39:H39"/>
    <mergeCell ref="A41:D41"/>
    <mergeCell ref="F41:I41"/>
    <mergeCell ref="G42:H42"/>
    <mergeCell ref="G43:H43"/>
    <mergeCell ref="A72:I72"/>
    <mergeCell ref="A74:C74"/>
    <mergeCell ref="D74:E75"/>
    <mergeCell ref="F74:H74"/>
    <mergeCell ref="I74:I75"/>
    <mergeCell ref="A49:C49"/>
    <mergeCell ref="B50:C50"/>
    <mergeCell ref="F50:F54"/>
    <mergeCell ref="G50:H54"/>
    <mergeCell ref="I50:I54"/>
    <mergeCell ref="B46:B47"/>
    <mergeCell ref="C46:C47"/>
    <mergeCell ref="D46:D47"/>
    <mergeCell ref="E46:E47"/>
    <mergeCell ref="F46:F48"/>
    <mergeCell ref="G46:H48"/>
    <mergeCell ref="B51:C51"/>
    <mergeCell ref="A80:A81"/>
    <mergeCell ref="B80:B81"/>
    <mergeCell ref="D80:E81"/>
    <mergeCell ref="F59:F61"/>
    <mergeCell ref="G59:H61"/>
    <mergeCell ref="I59:I61"/>
    <mergeCell ref="A64:C64"/>
    <mergeCell ref="F64:F67"/>
    <mergeCell ref="G64:H67"/>
    <mergeCell ref="I64:I67"/>
    <mergeCell ref="A76:A77"/>
    <mergeCell ref="B76:B77"/>
    <mergeCell ref="D76:E76"/>
    <mergeCell ref="D77:E77"/>
    <mergeCell ref="D78:E78"/>
    <mergeCell ref="D79:E79"/>
    <mergeCell ref="A82:A84"/>
    <mergeCell ref="B82:B84"/>
    <mergeCell ref="D82:E84"/>
    <mergeCell ref="F82:H82"/>
    <mergeCell ref="D85:E85"/>
    <mergeCell ref="D86:E86"/>
    <mergeCell ref="D87:E87"/>
    <mergeCell ref="A93:C93"/>
    <mergeCell ref="D93:E94"/>
    <mergeCell ref="F93:H93"/>
    <mergeCell ref="A88:A91"/>
    <mergeCell ref="B88:B91"/>
    <mergeCell ref="D88:E88"/>
    <mergeCell ref="D89:E89"/>
    <mergeCell ref="D90:E90"/>
    <mergeCell ref="D91:E91"/>
    <mergeCell ref="J93:J94"/>
    <mergeCell ref="D95:E95"/>
    <mergeCell ref="I101:I102"/>
    <mergeCell ref="A103:A105"/>
    <mergeCell ref="B103:B105"/>
    <mergeCell ref="D103:E103"/>
    <mergeCell ref="D104:E104"/>
    <mergeCell ref="D105:E105"/>
    <mergeCell ref="B109:B110"/>
    <mergeCell ref="D109:E109"/>
    <mergeCell ref="D110:E110"/>
    <mergeCell ref="A101:C101"/>
    <mergeCell ref="D101:E102"/>
    <mergeCell ref="F101:H101"/>
    <mergeCell ref="D96:E96"/>
    <mergeCell ref="E98:H98"/>
    <mergeCell ref="A100:I100"/>
    <mergeCell ref="I93:I94"/>
    <mergeCell ref="D125:E127"/>
    <mergeCell ref="A123:C123"/>
    <mergeCell ref="D123:E124"/>
    <mergeCell ref="F123:H123"/>
    <mergeCell ref="I123:I124"/>
    <mergeCell ref="A106:A108"/>
    <mergeCell ref="B106:B108"/>
    <mergeCell ref="D106:E106"/>
    <mergeCell ref="D107:E107"/>
    <mergeCell ref="D108:E108"/>
    <mergeCell ref="A109:A110"/>
    <mergeCell ref="A111:A112"/>
    <mergeCell ref="B111:B112"/>
    <mergeCell ref="D111:E111"/>
    <mergeCell ref="D112:E112"/>
    <mergeCell ref="E114:H114"/>
    <mergeCell ref="A122:I122"/>
    <mergeCell ref="F125:H125"/>
    <mergeCell ref="I125:I127"/>
    <mergeCell ref="D128:E129"/>
    <mergeCell ref="F128:H128"/>
    <mergeCell ref="I128:I129"/>
    <mergeCell ref="F135:H135"/>
    <mergeCell ref="I135:I136"/>
    <mergeCell ref="D137:E137"/>
    <mergeCell ref="A138:A142"/>
    <mergeCell ref="B138:B142"/>
    <mergeCell ref="D138:E138"/>
    <mergeCell ref="D139:E139"/>
    <mergeCell ref="D140:E140"/>
    <mergeCell ref="D141:E141"/>
    <mergeCell ref="D142:E142"/>
    <mergeCell ref="A130:A134"/>
    <mergeCell ref="B130:B134"/>
    <mergeCell ref="D130:E130"/>
    <mergeCell ref="D131:E131"/>
    <mergeCell ref="D132:E132"/>
    <mergeCell ref="D133:E133"/>
    <mergeCell ref="D134:E134"/>
    <mergeCell ref="A125:A129"/>
    <mergeCell ref="B125:B129"/>
    <mergeCell ref="A135:A137"/>
    <mergeCell ref="B135:B137"/>
    <mergeCell ref="D135:E136"/>
    <mergeCell ref="D155:E155"/>
    <mergeCell ref="A143:C143"/>
    <mergeCell ref="D143:E144"/>
    <mergeCell ref="A153:A154"/>
    <mergeCell ref="B153:B154"/>
    <mergeCell ref="D153:E153"/>
    <mergeCell ref="D154:E154"/>
    <mergeCell ref="F143:H143"/>
    <mergeCell ref="I143:I144"/>
    <mergeCell ref="A145:A150"/>
    <mergeCell ref="B145:B150"/>
    <mergeCell ref="D145:E145"/>
    <mergeCell ref="D146:E146"/>
    <mergeCell ref="D147:E147"/>
    <mergeCell ref="A151:A152"/>
    <mergeCell ref="B151:B152"/>
    <mergeCell ref="D151:E151"/>
    <mergeCell ref="D152:E152"/>
    <mergeCell ref="D148:E148"/>
    <mergeCell ref="D149:E149"/>
    <mergeCell ref="D150:E150"/>
    <mergeCell ref="E160:H160"/>
    <mergeCell ref="A164:I164"/>
    <mergeCell ref="A165:C165"/>
    <mergeCell ref="D165:E166"/>
    <mergeCell ref="F165:H165"/>
    <mergeCell ref="I165:I166"/>
    <mergeCell ref="A166:B166"/>
    <mergeCell ref="B156:C156"/>
    <mergeCell ref="D156:H156"/>
    <mergeCell ref="A157:A158"/>
    <mergeCell ref="B157:B158"/>
    <mergeCell ref="D157:E157"/>
    <mergeCell ref="D158:E158"/>
    <mergeCell ref="E176:H176"/>
    <mergeCell ref="A167:A168"/>
    <mergeCell ref="B167:B168"/>
    <mergeCell ref="D167:E167"/>
    <mergeCell ref="D168:E168"/>
    <mergeCell ref="D169:E169"/>
    <mergeCell ref="A170:A174"/>
    <mergeCell ref="B170:B174"/>
    <mergeCell ref="D170:E171"/>
    <mergeCell ref="D172:E174"/>
  </mergeCells>
  <pageMargins left="0.51180555555555551" right="0" top="0.11805555555555555" bottom="0.19652777777777777" header="0.18" footer="0.2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5"/>
  <cols>
    <col min="1" max="16384" width="8.7109375" style="1"/>
  </cols>
  <sheetData/>
  <sheetProtection selectLockedCells="1" selectUnlockedCells="1"/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5"/>
  <cols>
    <col min="1" max="16384" width="8.7109375" style="1"/>
  </cols>
  <sheetData/>
  <sheetProtection selectLockedCells="1" selectUnlockedCells="1"/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Virgilio Congiu</dc:creator>
  <cp:lastModifiedBy>acoccollone</cp:lastModifiedBy>
  <cp:lastPrinted>2015-12-18T10:08:32Z</cp:lastPrinted>
  <dcterms:created xsi:type="dcterms:W3CDTF">2015-12-02T11:40:40Z</dcterms:created>
  <dcterms:modified xsi:type="dcterms:W3CDTF">2016-01-22T08:58:41Z</dcterms:modified>
</cp:coreProperties>
</file>